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6798B08B-C7A4-44A9-A142-CD4AFBD350F1}" xr6:coauthVersionLast="47" xr6:coauthVersionMax="47" xr10:uidLastSave="{00000000-0000-0000-0000-000000000000}"/>
  <bookViews>
    <workbookView xWindow="-96" yWindow="0" windowWidth="11712" windowHeight="12336"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30" i="11" l="1"/>
  <c r="AA29" i="11"/>
  <c r="AA28" i="11"/>
  <c r="AA27" i="11"/>
  <c r="AA26" i="11"/>
  <c r="AA25" i="11"/>
  <c r="AA24" i="11"/>
  <c r="AA23" i="11"/>
  <c r="AA22" i="11"/>
  <c r="AA21" i="11"/>
  <c r="AA19" i="11" l="1"/>
  <c r="AA8" i="11"/>
  <c r="AA9" i="11"/>
  <c r="AA13" i="11"/>
  <c r="AA16" i="11"/>
  <c r="AA11" i="11"/>
  <c r="AA15" i="11" l="1"/>
  <c r="AA14" i="11"/>
  <c r="AA20" i="11"/>
  <c r="AA12" i="11"/>
  <c r="AA18" i="11"/>
  <c r="AA10" i="11"/>
  <c r="AA17" i="11"/>
  <c r="AA31" i="11" l="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AA1" i="34" s="1"/>
  <c r="AB6" i="11"/>
  <c r="AC6" i="11"/>
  <c r="W6" i="11"/>
  <c r="U6" i="11"/>
  <c r="T6" i="11"/>
  <c r="V1" i="34" s="1"/>
  <c r="B433" i="30" l="1"/>
  <c r="B415" i="30"/>
  <c r="B414" i="30"/>
  <c r="B434" i="30"/>
  <c r="B373" i="30"/>
  <c r="B511" i="30"/>
  <c r="AG12" i="11"/>
  <c r="Z8"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Y10" i="34" l="1"/>
  <c r="W11" i="34"/>
  <c r="Z10" i="34"/>
  <c r="AH17" i="11"/>
  <c r="AJ13" i="13" s="1"/>
  <c r="X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F24" i="11"/>
  <c r="AG24" i="11" s="1"/>
  <c r="Z7" i="14" s="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F26" i="11"/>
  <c r="AG26" i="11" s="1"/>
  <c r="Z9"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D42" i="11"/>
  <c r="AI41" i="11"/>
  <c r="AK6" i="31" s="1"/>
  <c r="AF40" i="11"/>
  <c r="AG40" i="11" s="1"/>
  <c r="Z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Y4" i="31"/>
  <c r="U34" i="34" l="1"/>
  <c r="D471" i="30"/>
  <c r="S5" i="31"/>
  <c r="Y5" i="31"/>
  <c r="D470" i="30" l="1"/>
  <c r="U35" i="34"/>
  <c r="S6" i="31"/>
  <c r="Y6" i="31"/>
  <c r="D468" i="30" l="1"/>
  <c r="S7" i="31"/>
  <c r="U36" i="34"/>
  <c r="Y7" i="31"/>
  <c r="S8" i="31" l="1"/>
  <c r="U37" i="34"/>
  <c r="D469" i="30"/>
  <c r="Y8" i="31"/>
  <c r="U38" i="34" l="1"/>
  <c r="D472" i="30"/>
  <c r="S9" i="31"/>
  <c r="Y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<sst xmlns="http://schemas.openxmlformats.org/spreadsheetml/2006/main" count="3085" uniqueCount="329">
  <si>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</si>
  <si>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</si>
  <si>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</si>
  <si>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</si>
  <si>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</si>
  <si>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</si>
  <si>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</si>
  <si>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</si>
  <si>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</si>
  <si>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</si>
  <si>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</si>
  <si>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</si>
  <si>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</si>
  <si>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</si>
  <si>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</si>
  <si>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</si>
  <si>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</si>
  <si>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</si>
  <si>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</si>
  <si>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</si>
  <si>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</si>
  <si>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</si>
  <si>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</si>
  <si>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</si>
  <si>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</si>
  <si>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</si>
  <si>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</si>
  <si>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</si>
  <si>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</si>
  <si>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</si>
  <si>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</si>
  <si>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</si>
  <si>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</si>
  <si>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</si>
  <si>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</si>
  <si>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</si>
  <si>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</si>
  <si>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</si>
  <si>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</si>
  <si>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</si>
  <si>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</si>
  <si>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</si>
  <si>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</si>
  <si>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</si>
  <si>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</si>
  <si>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</si>
  <si>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</si>
  <si>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</si>
  <si>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</si>
  <si>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</si>
  <si>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</si>
  <si>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</si>
  <si>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</si>
  <si>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</si>
  <si>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</si>
  <si>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</si>
  <si>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</si>
  <si>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</si>
  <si>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</si>
  <si>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</si>
  <si>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</si>
  <si>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</si>
  <si>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</si>
  <si>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</si>
  <si>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</si>
  <si>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</si>
  <si>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</si>
  <si>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</si>
  <si>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</si>
  <si>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</si>
  <si>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</si>
  <si>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</si>
  <si>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</si>
  <si>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</si>
  <si>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</si>
  <si>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</si>
  <si>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</si>
  <si>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</si>
  <si>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</si>
  <si>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</si>
  <si>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</si>
  <si>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</si>
  <si>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</si>
  <si>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</si>
  <si>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</si>
  <si>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</si>
  <si>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</si>
  <si>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</si>
  <si>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</si>
  <si>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</si>
  <si>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</si>
  <si>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</si>
  <si>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</si>
  <si>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</si>
  <si>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</si>
  <si>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</si>
  <si>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</si>
  <si>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</si>
  <si>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</si>
  <si>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</si>
  <si>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</si>
  <si>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</si>
  <si>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</si>
  <si>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</si>
  <si>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</si>
  <si>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</si>
  <si>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</si>
  <si>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</si>
  <si>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</si>
  <si>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</si>
  <si>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</si>
  <si>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</si>
  <si>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</si>
  <si>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</si>
  <si>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</si>
  <si>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</si>
  <si>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</si>
  <si>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</si>
  <si>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</si>
  <si>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</si>
  <si>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</si>
  <si>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</si>
  <si>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</si>
  <si>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</si>
  <si>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</si>
  <si>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</si>
  <si>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</si>
  <si>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</si>
  <si>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</si>
  <si>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</si>
  <si>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</si>
  <si>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</si>
  <si>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</si>
  <si>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</si>
  <si>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</si>
  <si>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</si>
  <si>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</si>
  <si>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</si>
  <si>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</si>
  <si>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</si>
  <si>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</si>
  <si>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</si>
  <si>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</si>
  <si>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</si>
  <si>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</si>
  <si>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</si>
  <si>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</si>
  <si>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</si>
  <si>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</si>
  <si>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</si>
  <si>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</si>
  <si>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</si>
  <si>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</si>
  <si>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</si>
  <si>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</si>
  <si>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</si>
  <si>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</si>
  <si>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</si>
  <si>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</si>
  <si>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</si>
  <si>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</si>
  <si>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</si>
  <si>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</si>
  <si>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</si>
  <si>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</si>
  <si>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</si>
  <si>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</si>
  <si>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</si>
  <si>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</si>
  <si>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</si>
  <si>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</si>
  <si>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</si>
  <si>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</si>
  <si>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</si>
  <si>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</si>
  <si>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</si>
  <si>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</si>
  <si>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</si>
  <si>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</si>
  <si>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</si>
  <si>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</si>
  <si>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</si>
  <si>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</si>
  <si>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</si>
  <si>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</si>
  <si>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</si>
  <si>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</si>
  <si>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</si>
  <si>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</si>
  <si>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</si>
  <si>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</si>
  <si>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</si>
  <si>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</si>
  <si>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</si>
  <si>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</si>
  <si>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</si>
  <si>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</si>
  <si>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</si>
  <si>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</si>
  <si>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</si>
  <si>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</si>
  <si>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</si>
  <si>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</si>
  <si>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</si>
  <si>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</si>
  <si>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</si>
  <si>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</si>
  <si>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</si>
  <si>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</si>
  <si>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</si>
  <si>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</si>
  <si>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</si>
  <si>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</si>
  <si>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</si>
  <si>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</si>
  <si>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</si>
  <si>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</si>
  <si>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</si>
  <si>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</si>
  <si>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</si>
  <si>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</si>
  <si>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</si>
  <si>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</si>
  <si>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</si>
  <si>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</si>
  <si>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</si>
  <si>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</si>
  <si>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</si>
  <si>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</si>
  <si>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</si>
  <si>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</si>
  <si>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</si>
  <si>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</si>
  <si>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</si>
  <si>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</si>
  <si>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</si>
  <si>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</si>
  <si>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</si>
  <si>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</si>
  <si>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</si>
  <si>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</si>
  <si>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</si>
  <si>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</si>
  <si>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</si>
  <si>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</si>
  <si>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</si>
  <si>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</si>
  <si>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</si>
  <si>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</si>
  <si>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</si>
  <si>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</si>
  <si>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</si>
  <si>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</si>
  <si>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</si>
  <si>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</si>
  <si>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</si>
  <si>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</si>
  <si>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</si>
  <si>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</si>
  <si>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</si>
  <si>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</si>
  <si>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</si>
  <si>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</si>
  <si>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</si>
  <si>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</si>
  <si>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</si>
  <si>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</si>
  <si>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</si>
  <si>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</si>
  <si>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</si>
  <si>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</si>
  <si>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</si>
  <si>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</si>
  <si>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</si>
  <si>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</si>
  <si>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</si>
  <si>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</si>
  <si>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</si>
  <si>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</si>
  <si>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</si>
  <si>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</si>
  <si>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</si>
  <si>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</si>
  <si>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</si>
  <si>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</si>
  <si>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</si>
  <si>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</si>
  <si>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</si>
  <si>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</si>
  <si>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</si>
  <si>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</si>
  <si>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</si>
  <si>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</si>
  <si>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</si>
  <si>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</si>
  <si>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</si>
  <si>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</si>
  <si>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</si>
  <si>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</si>
  <si>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</si>
  <si>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</si>
  <si>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</si>
  <si>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</si>
  <si>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</si>
  <si>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</si>
  <si>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</si>
  <si>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</si>
  <si>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</si>
  <si>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</si>
  <si>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</si>
  <si>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</si>
  <si>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</si>
  <si>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</si>
  <si>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</si>
  <si>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</si>
  <si>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</si>
  <si>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</si>
  <si>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</si>
  <si>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</si>
  <si>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BAU-EPD-VOEB-2024-2-ECOINVENT-Konstruktive Fertigteile Infrastruktur</t>
  </si>
  <si>
    <t>1 Tonne</t>
  </si>
  <si>
    <t>kg/m3</t>
  </si>
  <si>
    <t>ND*</t>
  </si>
  <si>
    <t>Schlitzrinnen</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</si>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</sst>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7331E-DC8F-44BB-BFF7-846F3674A9F1}">
  <sheetPr>
    <tabColor rgb="FF92D050"/>
  </sheetPr>
  <dimension ref="A1:AB38"/>
  <sheetViews>
    <sheetView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2" width="9.664062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153.33389752802779</v>
      </c>
      <c r="F2" s="88">
        <v>17.373907219976736</v>
      </c>
      <c r="G2" s="88">
        <v>13.952432099589469</v>
      </c>
      <c r="H2" s="88">
        <v>184.66023684759398</v>
      </c>
      <c r="I2" s="88">
        <v>28.016262364856793</v>
      </c>
      <c r="J2" s="88">
        <v>6.8996901550327792</v>
      </c>
      <c r="K2" s="88">
        <v>-2.0195393047718295</v>
      </c>
      <c r="L2" s="88" t="s">
        <v>129</v>
      </c>
      <c r="M2" s="88" t="s">
        <v>129</v>
      </c>
      <c r="N2" s="88" t="s">
        <v>129</v>
      </c>
      <c r="O2" s="88" t="s">
        <v>129</v>
      </c>
      <c r="P2" s="88" t="s">
        <v>129</v>
      </c>
      <c r="Q2" s="88" t="s">
        <v>129</v>
      </c>
      <c r="R2" s="88">
        <v>3.274892554989</v>
      </c>
      <c r="S2" s="88">
        <v>4.6212635367249995</v>
      </c>
      <c r="T2" s="88">
        <v>0.66269603533259192</v>
      </c>
      <c r="U2" s="88">
        <v>-1.5311770368145701</v>
      </c>
      <c r="V2" s="88">
        <v>-7.4701913283932715</v>
      </c>
    </row>
    <row r="3" spans="1:28" x14ac:dyDescent="0.3">
      <c r="A3" t="s">
        <v>293</v>
      </c>
      <c r="B3" t="s">
        <v>236</v>
      </c>
      <c r="C3" t="s">
        <v>97</v>
      </c>
      <c r="D3" s="72" t="s">
        <v>235</v>
      </c>
      <c r="E3" s="88">
        <v>153.20665786107358</v>
      </c>
      <c r="F3" s="88">
        <v>17.36533341042075</v>
      </c>
      <c r="G3" s="88">
        <v>17.062160800785463</v>
      </c>
      <c r="H3" s="88">
        <v>187.63415207227979</v>
      </c>
      <c r="I3" s="88">
        <v>28.002601033925711</v>
      </c>
      <c r="J3" s="88">
        <v>3.7700111978185</v>
      </c>
      <c r="K3" s="88">
        <v>-2.0195393047718295</v>
      </c>
      <c r="L3" s="88" t="s">
        <v>129</v>
      </c>
      <c r="M3" s="88" t="s">
        <v>129</v>
      </c>
      <c r="N3" s="88" t="s">
        <v>129</v>
      </c>
      <c r="O3" s="88" t="s">
        <v>129</v>
      </c>
      <c r="P3" s="88" t="s">
        <v>129</v>
      </c>
      <c r="Q3" s="88" t="s">
        <v>129</v>
      </c>
      <c r="R3" s="88">
        <v>3.2745240330000001</v>
      </c>
      <c r="S3" s="88">
        <v>4.6189830000000001</v>
      </c>
      <c r="T3" s="88">
        <v>0.6617262830230406</v>
      </c>
      <c r="U3" s="88">
        <v>-1.53126509813777</v>
      </c>
      <c r="V3" s="88">
        <v>-7.4679237632660929</v>
      </c>
    </row>
    <row r="4" spans="1:28" x14ac:dyDescent="0.3">
      <c r="A4" t="s">
        <v>292</v>
      </c>
      <c r="B4" t="s">
        <v>234</v>
      </c>
      <c r="C4" t="s">
        <v>96</v>
      </c>
      <c r="D4" s="72" t="s">
        <v>235</v>
      </c>
      <c r="E4" s="88">
        <v>0</v>
      </c>
      <c r="F4" s="88">
        <v>0</v>
      </c>
      <c r="G4" s="88">
        <v>-3.1293607484005261</v>
      </c>
      <c r="H4" s="88">
        <v>-3.1293607484005261</v>
      </c>
      <c r="I4" s="88">
        <v>0</v>
      </c>
      <c r="J4" s="88">
        <v>3.1293607484005261</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0.12723966695420361</v>
      </c>
      <c r="F5" s="88">
        <v>8.5738095559853792E-3</v>
      </c>
      <c r="G5" s="88">
        <v>1.9632047204534996E-2</v>
      </c>
      <c r="H5" s="88">
        <v>0.15544552371472398</v>
      </c>
      <c r="I5" s="88">
        <v>1.3661330931081019E-2</v>
      </c>
      <c r="J5" s="88">
        <v>3.1820881375330552E-4</v>
      </c>
      <c r="K5" s="88">
        <v>0</v>
      </c>
      <c r="L5" s="88" t="s">
        <v>129</v>
      </c>
      <c r="M5" s="88" t="s">
        <v>129</v>
      </c>
      <c r="N5" s="88" t="s">
        <v>129</v>
      </c>
      <c r="O5" s="88" t="s">
        <v>129</v>
      </c>
      <c r="P5" s="88" t="s">
        <v>129</v>
      </c>
      <c r="Q5" s="88" t="s">
        <v>129</v>
      </c>
      <c r="R5" s="88">
        <v>3.6852198899999997E-4</v>
      </c>
      <c r="S5" s="88">
        <v>2.2805367249999998E-3</v>
      </c>
      <c r="T5" s="88">
        <v>9.6975230955128808E-4</v>
      </c>
      <c r="U5" s="88">
        <v>8.8061323200000003E-5</v>
      </c>
      <c r="V5" s="88">
        <v>-2.267565127178372E-3</v>
      </c>
    </row>
    <row r="6" spans="1:28" s="75" customFormat="1" x14ac:dyDescent="0.3">
      <c r="A6" t="s">
        <v>247</v>
      </c>
      <c r="B6" t="s">
        <v>20</v>
      </c>
      <c r="C6" t="s">
        <v>132</v>
      </c>
      <c r="D6" s="72" t="s">
        <v>248</v>
      </c>
      <c r="E6" s="88">
        <v>8.3783357950775516E-7</v>
      </c>
      <c r="F6" s="88">
        <v>3.7817852117828773E-7</v>
      </c>
      <c r="G6" s="88">
        <v>6.9187724541960947E-7</v>
      </c>
      <c r="H6" s="88">
        <v>1.9078893461056522E-6</v>
      </c>
      <c r="I6" s="88">
        <v>6.3583653061257663E-7</v>
      </c>
      <c r="J6" s="88">
        <v>4.2190658057331624E-8</v>
      </c>
      <c r="K6" s="88">
        <v>0</v>
      </c>
      <c r="L6" s="88" t="s">
        <v>129</v>
      </c>
      <c r="M6" s="88" t="s">
        <v>129</v>
      </c>
      <c r="N6" s="88" t="s">
        <v>129</v>
      </c>
      <c r="O6" s="88" t="s">
        <v>129</v>
      </c>
      <c r="P6" s="88" t="s">
        <v>129</v>
      </c>
      <c r="Q6" s="88" t="s">
        <v>129</v>
      </c>
      <c r="R6" s="88">
        <v>5.2088262599999997E-8</v>
      </c>
      <c r="S6" s="88">
        <v>1.00591225E-7</v>
      </c>
      <c r="T6" s="88">
        <v>1.0524296924460613E-8</v>
      </c>
      <c r="U6" s="88">
        <v>4.2246338399999999E-9</v>
      </c>
      <c r="V6" s="88">
        <v>-2.5198370879582447E-7</v>
      </c>
      <c r="W6"/>
      <c r="X6"/>
      <c r="Y6"/>
      <c r="Z6"/>
      <c r="AA6"/>
      <c r="AB6"/>
    </row>
    <row r="7" spans="1:28" x14ac:dyDescent="0.3">
      <c r="A7" t="s">
        <v>222</v>
      </c>
      <c r="B7" t="s">
        <v>21</v>
      </c>
      <c r="C7" t="s">
        <v>133</v>
      </c>
      <c r="D7" s="72" t="s">
        <v>223</v>
      </c>
      <c r="E7" s="88">
        <v>0.35946847965354667</v>
      </c>
      <c r="F7" s="88">
        <v>3.7959346833924199E-2</v>
      </c>
      <c r="G7" s="88">
        <v>7.4424393791387045E-2</v>
      </c>
      <c r="H7" s="88">
        <v>0.47185222027885793</v>
      </c>
      <c r="I7" s="88">
        <v>6.9319841652383654E-2</v>
      </c>
      <c r="J7" s="88">
        <v>2.3675787391189099E-2</v>
      </c>
      <c r="K7" s="88">
        <v>0</v>
      </c>
      <c r="L7" s="88" t="s">
        <v>129</v>
      </c>
      <c r="M7" s="88" t="s">
        <v>129</v>
      </c>
      <c r="N7" s="88" t="s">
        <v>129</v>
      </c>
      <c r="O7" s="88" t="s">
        <v>129</v>
      </c>
      <c r="P7" s="88" t="s">
        <v>129</v>
      </c>
      <c r="Q7" s="88" t="s">
        <v>129</v>
      </c>
      <c r="R7" s="88">
        <v>3.0350018820000001E-2</v>
      </c>
      <c r="S7" s="88">
        <v>1.0096758500000001E-2</v>
      </c>
      <c r="T7" s="88">
        <v>7.413993921999376E-3</v>
      </c>
      <c r="U7" s="88">
        <v>1.0989798E-3</v>
      </c>
      <c r="V7" s="88">
        <v>-2.6601073809285988E-2</v>
      </c>
    </row>
    <row r="8" spans="1:28" x14ac:dyDescent="0.3">
      <c r="A8" t="s">
        <v>227</v>
      </c>
      <c r="B8" t="s">
        <v>156</v>
      </c>
      <c r="C8" t="s">
        <v>135</v>
      </c>
      <c r="D8" s="72" t="s">
        <v>228</v>
      </c>
      <c r="E8" s="88">
        <v>3.6775696565693509E-2</v>
      </c>
      <c r="F8" s="88">
        <v>1.2342006880100068E-3</v>
      </c>
      <c r="G8" s="88">
        <v>2.8686793027061504E-3</v>
      </c>
      <c r="H8" s="88">
        <v>4.0878576556409668E-2</v>
      </c>
      <c r="I8" s="88">
        <v>2.0667468660705147E-3</v>
      </c>
      <c r="J8" s="88">
        <v>9.5922451331038509E-5</v>
      </c>
      <c r="K8" s="88">
        <v>0</v>
      </c>
      <c r="L8" s="88" t="s">
        <v>129</v>
      </c>
      <c r="M8" s="88" t="s">
        <v>129</v>
      </c>
      <c r="N8" s="88" t="s">
        <v>129</v>
      </c>
      <c r="O8" s="88" t="s">
        <v>129</v>
      </c>
      <c r="P8" s="88" t="s">
        <v>129</v>
      </c>
      <c r="Q8" s="88" t="s">
        <v>129</v>
      </c>
      <c r="R8" s="88">
        <v>1.0052619060000001E-4</v>
      </c>
      <c r="S8" s="88">
        <v>3.2828347500000001E-4</v>
      </c>
      <c r="T8" s="88">
        <v>3.8984109476786585E-4</v>
      </c>
      <c r="U8" s="88">
        <v>1.2144969120000001E-5</v>
      </c>
      <c r="V8" s="88">
        <v>-1.0850760314999762E-3</v>
      </c>
    </row>
    <row r="9" spans="1:28" x14ac:dyDescent="0.3">
      <c r="A9" t="s">
        <v>229</v>
      </c>
      <c r="B9" t="s">
        <v>157</v>
      </c>
      <c r="C9" t="s">
        <v>137</v>
      </c>
      <c r="D9" s="72" t="s">
        <v>230</v>
      </c>
      <c r="E9" s="88">
        <v>0.1051691479034108</v>
      </c>
      <c r="F9" s="88">
        <v>9.5769442520938792E-3</v>
      </c>
      <c r="G9" s="88">
        <v>2.2397135619144335E-2</v>
      </c>
      <c r="H9" s="88">
        <v>0.13714322777464902</v>
      </c>
      <c r="I9" s="88">
        <v>1.8885121591275578E-2</v>
      </c>
      <c r="J9" s="88">
        <v>1.1004983555442915E-2</v>
      </c>
      <c r="K9" s="88">
        <v>0</v>
      </c>
      <c r="L9" s="88" t="s">
        <v>129</v>
      </c>
      <c r="M9" s="88" t="s">
        <v>129</v>
      </c>
      <c r="N9" s="88" t="s">
        <v>129</v>
      </c>
      <c r="O9" s="88" t="s">
        <v>129</v>
      </c>
      <c r="P9" s="88" t="s">
        <v>129</v>
      </c>
      <c r="Q9" s="88" t="s">
        <v>129</v>
      </c>
      <c r="R9" s="88">
        <v>1.40682828E-2</v>
      </c>
      <c r="S9" s="88">
        <v>2.5473592499999998E-3</v>
      </c>
      <c r="T9" s="88">
        <v>1.7311037308413407E-3</v>
      </c>
      <c r="U9" s="88">
        <v>4.2186146399999998E-4</v>
      </c>
      <c r="V9" s="88">
        <v>-1.1296513541162928E-2</v>
      </c>
    </row>
    <row r="10" spans="1:28" x14ac:dyDescent="0.3">
      <c r="A10" t="s">
        <v>231</v>
      </c>
      <c r="B10" t="s">
        <v>158</v>
      </c>
      <c r="C10" t="s">
        <v>139</v>
      </c>
      <c r="D10" s="72" t="s">
        <v>232</v>
      </c>
      <c r="E10" s="88">
        <v>1.1274405884055643</v>
      </c>
      <c r="F10" s="88">
        <v>9.7310259675911406E-2</v>
      </c>
      <c r="G10" s="88">
        <v>0.28037335399467755</v>
      </c>
      <c r="H10" s="88">
        <v>1.5051242020761533</v>
      </c>
      <c r="I10" s="88">
        <v>0.19389363256497139</v>
      </c>
      <c r="J10" s="88">
        <v>0.11902664326524315</v>
      </c>
      <c r="K10" s="88">
        <v>0</v>
      </c>
      <c r="L10" s="88" t="s">
        <v>129</v>
      </c>
      <c r="M10" s="88" t="s">
        <v>129</v>
      </c>
      <c r="N10" s="88" t="s">
        <v>129</v>
      </c>
      <c r="O10" s="88" t="s">
        <v>129</v>
      </c>
      <c r="P10" s="88" t="s">
        <v>129</v>
      </c>
      <c r="Q10" s="88" t="s">
        <v>129</v>
      </c>
      <c r="R10" s="88">
        <v>0.1529192841</v>
      </c>
      <c r="S10" s="88">
        <v>2.5883432500000001E-2</v>
      </c>
      <c r="T10" s="88">
        <v>1.9305146779255815E-2</v>
      </c>
      <c r="U10" s="88">
        <v>4.5211831199999993E-3</v>
      </c>
      <c r="V10" s="88">
        <v>-0.11541157790838071</v>
      </c>
    </row>
    <row r="11" spans="1:28" x14ac:dyDescent="0.3">
      <c r="A11" t="s">
        <v>257</v>
      </c>
      <c r="B11" t="s">
        <v>22</v>
      </c>
      <c r="C11" t="s">
        <v>194</v>
      </c>
      <c r="D11" s="72" t="s">
        <v>258</v>
      </c>
      <c r="E11" s="88">
        <v>0.29281568375417</v>
      </c>
      <c r="F11" s="88">
        <v>5.8927088496088929E-2</v>
      </c>
      <c r="G11" s="88">
        <v>7.81104793560643E-2</v>
      </c>
      <c r="H11" s="88">
        <v>0.42985325160632321</v>
      </c>
      <c r="I11" s="88">
        <v>0.11319167569579401</v>
      </c>
      <c r="J11" s="88">
        <v>3.5202910236142457E-2</v>
      </c>
      <c r="K11" s="88">
        <v>0</v>
      </c>
      <c r="L11" s="88" t="s">
        <v>129</v>
      </c>
      <c r="M11" s="88" t="s">
        <v>129</v>
      </c>
      <c r="N11" s="88" t="s">
        <v>129</v>
      </c>
      <c r="O11" s="88" t="s">
        <v>129</v>
      </c>
      <c r="P11" s="88" t="s">
        <v>129</v>
      </c>
      <c r="Q11" s="88" t="s">
        <v>129</v>
      </c>
      <c r="R11" s="88">
        <v>4.5290133900000001E-2</v>
      </c>
      <c r="S11" s="88">
        <v>1.56739415E-2</v>
      </c>
      <c r="T11" s="88">
        <v>5.7782944333781058E-3</v>
      </c>
      <c r="U11" s="88">
        <v>1.5739104960000002E-3</v>
      </c>
      <c r="V11" s="88">
        <v>-3.8796044665169963E-2</v>
      </c>
    </row>
    <row r="12" spans="1:28" x14ac:dyDescent="0.3">
      <c r="A12" t="s">
        <v>219</v>
      </c>
      <c r="B12" t="s">
        <v>23</v>
      </c>
      <c r="C12" t="s">
        <v>142</v>
      </c>
      <c r="D12" s="72" t="s">
        <v>220</v>
      </c>
      <c r="E12" s="88">
        <v>1.7685473206755806E-3</v>
      </c>
      <c r="F12" s="88">
        <v>5.6766411434716319E-5</v>
      </c>
      <c r="G12" s="88">
        <v>1.4597493128876317E-4</v>
      </c>
      <c r="H12" s="88">
        <v>1.9712886633990599E-3</v>
      </c>
      <c r="I12" s="88">
        <v>7.8323801971890564E-5</v>
      </c>
      <c r="J12" s="88">
        <v>1.1204058015954361E-6</v>
      </c>
      <c r="K12" s="88">
        <v>0</v>
      </c>
      <c r="L12" s="88" t="s">
        <v>129</v>
      </c>
      <c r="M12" s="88" t="s">
        <v>129</v>
      </c>
      <c r="N12" s="88" t="s">
        <v>129</v>
      </c>
      <c r="O12" s="88" t="s">
        <v>129</v>
      </c>
      <c r="P12" s="88" t="s">
        <v>129</v>
      </c>
      <c r="Q12" s="88" t="s">
        <v>129</v>
      </c>
      <c r="R12" s="88">
        <v>1.1430443309999999E-6</v>
      </c>
      <c r="S12" s="88">
        <v>1.5099225749999998E-5</v>
      </c>
      <c r="T12" s="88">
        <v>4.0764115480548136E-5</v>
      </c>
      <c r="U12" s="88">
        <v>2.0251399199999998E-7</v>
      </c>
      <c r="V12" s="88">
        <v>-1.5356073731306528E-5</v>
      </c>
    </row>
    <row r="13" spans="1:28" x14ac:dyDescent="0.3">
      <c r="A13" t="s">
        <v>221</v>
      </c>
      <c r="B13" t="s">
        <v>24</v>
      </c>
      <c r="C13" t="s">
        <v>143</v>
      </c>
      <c r="D13" s="72" t="s">
        <v>9</v>
      </c>
      <c r="E13" s="88">
        <v>793.80224970760037</v>
      </c>
      <c r="F13" s="88">
        <v>246.63339012153378</v>
      </c>
      <c r="G13" s="88">
        <v>173.61095703911255</v>
      </c>
      <c r="H13" s="88">
        <v>1214.0465968682465</v>
      </c>
      <c r="I13" s="88">
        <v>425.03352584454154</v>
      </c>
      <c r="J13" s="88">
        <v>33.595043585406174</v>
      </c>
      <c r="K13" s="88">
        <v>0</v>
      </c>
      <c r="L13" s="88" t="s">
        <v>129</v>
      </c>
      <c r="M13" s="88" t="s">
        <v>129</v>
      </c>
      <c r="N13" s="88" t="s">
        <v>129</v>
      </c>
      <c r="O13" s="88" t="s">
        <v>129</v>
      </c>
      <c r="P13" s="88" t="s">
        <v>129</v>
      </c>
      <c r="Q13" s="88" t="s">
        <v>129</v>
      </c>
      <c r="R13" s="88">
        <v>42.884519699999998</v>
      </c>
      <c r="S13" s="88">
        <v>65.601702500000002</v>
      </c>
      <c r="T13" s="88">
        <v>8.9743388714980945</v>
      </c>
      <c r="U13" s="88">
        <v>3.6341968799999997</v>
      </c>
      <c r="V13" s="88">
        <v>-117.28251775421629</v>
      </c>
    </row>
    <row r="14" spans="1:28" x14ac:dyDescent="0.3">
      <c r="A14" t="s">
        <v>263</v>
      </c>
      <c r="B14" t="s">
        <v>165</v>
      </c>
      <c r="C14" t="s">
        <v>144</v>
      </c>
      <c r="D14" s="72" t="s">
        <v>145</v>
      </c>
      <c r="E14" s="88">
        <v>11.004729357387113</v>
      </c>
      <c r="F14" s="88">
        <v>1.0167873421592153</v>
      </c>
      <c r="G14" s="88">
        <v>5.5346701468087345E-2</v>
      </c>
      <c r="H14" s="88">
        <v>12.076863401014416</v>
      </c>
      <c r="I14" s="88">
        <v>2.0296641557086446</v>
      </c>
      <c r="J14" s="88">
        <v>0.10554936605997012</v>
      </c>
      <c r="K14" s="88">
        <v>0</v>
      </c>
      <c r="L14" s="88" t="s">
        <v>129</v>
      </c>
      <c r="M14" s="88" t="s">
        <v>129</v>
      </c>
      <c r="N14" s="88" t="s">
        <v>129</v>
      </c>
      <c r="O14" s="88" t="s">
        <v>129</v>
      </c>
      <c r="P14" s="88" t="s">
        <v>129</v>
      </c>
      <c r="Q14" s="88" t="s">
        <v>129</v>
      </c>
      <c r="R14" s="88">
        <v>9.2414427600000001E-2</v>
      </c>
      <c r="S14" s="88">
        <v>0.27045397499999996</v>
      </c>
      <c r="T14" s="88">
        <v>0.10878555825206374</v>
      </c>
      <c r="U14" s="88">
        <v>0.16054762320000002</v>
      </c>
      <c r="V14" s="88">
        <v>-0.87160423599739456</v>
      </c>
    </row>
    <row r="15" spans="1:28" x14ac:dyDescent="0.3">
      <c r="A15" t="s">
        <v>252</v>
      </c>
      <c r="B15" t="s">
        <v>26</v>
      </c>
      <c r="C15" t="s">
        <v>74</v>
      </c>
      <c r="D15" s="72" t="s">
        <v>9</v>
      </c>
      <c r="E15" s="88">
        <v>178.39413601327624</v>
      </c>
      <c r="F15" s="88">
        <v>3.8767093459367294</v>
      </c>
      <c r="G15" s="88">
        <v>316.59056277946388</v>
      </c>
      <c r="H15" s="88">
        <v>498.86140813867684</v>
      </c>
      <c r="I15" s="88">
        <v>6.2174795738140487</v>
      </c>
      <c r="J15" s="88">
        <v>19.225320091051014</v>
      </c>
      <c r="K15" s="88">
        <v>0</v>
      </c>
      <c r="L15" s="88" t="s">
        <v>129</v>
      </c>
      <c r="M15" s="88" t="s">
        <v>129</v>
      </c>
      <c r="N15" s="88" t="s">
        <v>129</v>
      </c>
      <c r="O15" s="88" t="s">
        <v>129</v>
      </c>
      <c r="P15" s="88" t="s">
        <v>129</v>
      </c>
      <c r="Q15" s="88" t="s">
        <v>129</v>
      </c>
      <c r="R15" s="88">
        <v>0.24398272799999998</v>
      </c>
      <c r="S15" s="88">
        <v>1.031161</v>
      </c>
      <c r="T15" s="88">
        <v>1.3913183560301148</v>
      </c>
      <c r="U15" s="88">
        <v>3.0768719999999999E-2</v>
      </c>
      <c r="V15" s="88">
        <v>-21.323050876347793</v>
      </c>
    </row>
    <row r="16" spans="1:28" x14ac:dyDescent="0.3">
      <c r="A16" t="s">
        <v>253</v>
      </c>
      <c r="B16" t="s">
        <v>28</v>
      </c>
      <c r="C16" t="s">
        <v>75</v>
      </c>
      <c r="D16" s="72" t="s">
        <v>9</v>
      </c>
      <c r="E16" s="88">
        <v>0.81639621824492514</v>
      </c>
      <c r="F16" s="88">
        <v>0</v>
      </c>
      <c r="G16" s="88">
        <v>19.015111853996707</v>
      </c>
      <c r="H16" s="88">
        <v>19.831508072241633</v>
      </c>
      <c r="I16" s="88">
        <v>0</v>
      </c>
      <c r="J16" s="88">
        <v>-19.015111853996707</v>
      </c>
      <c r="K16" s="88">
        <v>0</v>
      </c>
      <c r="L16" s="88" t="s">
        <v>129</v>
      </c>
      <c r="M16" s="88" t="s">
        <v>129</v>
      </c>
      <c r="N16" s="88" t="s">
        <v>129</v>
      </c>
      <c r="O16" s="88" t="s">
        <v>129</v>
      </c>
      <c r="P16" s="88" t="s">
        <v>129</v>
      </c>
      <c r="Q16" s="88" t="s">
        <v>129</v>
      </c>
      <c r="R16" s="88">
        <v>0</v>
      </c>
      <c r="S16" s="88">
        <v>0</v>
      </c>
      <c r="T16" s="88">
        <v>-0.79680270900704686</v>
      </c>
      <c r="U16" s="88">
        <v>0</v>
      </c>
      <c r="V16" s="88">
        <v>0</v>
      </c>
    </row>
    <row r="17" spans="1:28" x14ac:dyDescent="0.3">
      <c r="A17" t="s">
        <v>254</v>
      </c>
      <c r="B17" t="s">
        <v>29</v>
      </c>
      <c r="C17" t="s">
        <v>76</v>
      </c>
      <c r="D17" s="72" t="s">
        <v>9</v>
      </c>
      <c r="E17" s="88">
        <v>179.21053223152117</v>
      </c>
      <c r="F17" s="88">
        <v>3.8767093459367294</v>
      </c>
      <c r="G17" s="88">
        <v>335.60567463346058</v>
      </c>
      <c r="H17" s="88">
        <v>518.6929162109185</v>
      </c>
      <c r="I17" s="88">
        <v>6.2174795738140487</v>
      </c>
      <c r="J17" s="88">
        <v>0.21020823705430369</v>
      </c>
      <c r="K17" s="88">
        <v>0</v>
      </c>
      <c r="L17" s="88" t="s">
        <v>129</v>
      </c>
      <c r="M17" s="88" t="s">
        <v>129</v>
      </c>
      <c r="N17" s="88" t="s">
        <v>129</v>
      </c>
      <c r="O17" s="88" t="s">
        <v>129</v>
      </c>
      <c r="P17" s="88" t="s">
        <v>129</v>
      </c>
      <c r="Q17" s="88" t="s">
        <v>129</v>
      </c>
      <c r="R17" s="88">
        <v>0.24398272799999998</v>
      </c>
      <c r="S17" s="88">
        <v>1.031161</v>
      </c>
      <c r="T17" s="88">
        <v>0.59451564702306792</v>
      </c>
      <c r="U17" s="88">
        <v>3.0768719999999999E-2</v>
      </c>
      <c r="V17" s="88">
        <v>-21.323050876347793</v>
      </c>
    </row>
    <row r="18" spans="1:28" x14ac:dyDescent="0.3">
      <c r="A18" t="s">
        <v>249</v>
      </c>
      <c r="B18" t="s">
        <v>30</v>
      </c>
      <c r="C18" t="s">
        <v>77</v>
      </c>
      <c r="D18" s="72" t="s">
        <v>9</v>
      </c>
      <c r="E18" s="88">
        <v>775.49681437969889</v>
      </c>
      <c r="F18" s="88">
        <v>246.63710268482805</v>
      </c>
      <c r="G18" s="88">
        <v>161.95813331004331</v>
      </c>
      <c r="H18" s="88">
        <v>1184.0920503745701</v>
      </c>
      <c r="I18" s="88">
        <v>425.04174698455353</v>
      </c>
      <c r="J18" s="88">
        <v>45.325761226790007</v>
      </c>
      <c r="K18" s="88">
        <v>0</v>
      </c>
      <c r="L18" s="88" t="s">
        <v>129</v>
      </c>
      <c r="M18" s="88" t="s">
        <v>129</v>
      </c>
      <c r="N18" s="88" t="s">
        <v>129</v>
      </c>
      <c r="O18" s="88" t="s">
        <v>129</v>
      </c>
      <c r="P18" s="88" t="s">
        <v>129</v>
      </c>
      <c r="Q18" s="88" t="s">
        <v>129</v>
      </c>
      <c r="R18" s="88">
        <v>42.8847375</v>
      </c>
      <c r="S18" s="88">
        <v>65.602689999999996</v>
      </c>
      <c r="T18" s="88">
        <v>8.9752522830653554</v>
      </c>
      <c r="U18" s="88">
        <v>3.6345024000000001</v>
      </c>
      <c r="V18" s="88">
        <v>-117.28320725423001</v>
      </c>
    </row>
    <row r="19" spans="1:28" x14ac:dyDescent="0.3">
      <c r="A19" t="s">
        <v>250</v>
      </c>
      <c r="B19" t="s">
        <v>31</v>
      </c>
      <c r="C19" t="s">
        <v>78</v>
      </c>
      <c r="D19" s="72" t="s">
        <v>9</v>
      </c>
      <c r="E19" s="88">
        <v>18.417279977931507</v>
      </c>
      <c r="F19" s="88">
        <v>0</v>
      </c>
      <c r="G19" s="88">
        <v>11.7305159671734</v>
      </c>
      <c r="H19" s="88">
        <v>30.147795945104907</v>
      </c>
      <c r="I19" s="88">
        <v>0</v>
      </c>
      <c r="J19" s="88">
        <v>-11.7305159671734</v>
      </c>
      <c r="K19" s="88">
        <v>0</v>
      </c>
      <c r="L19" s="88" t="s">
        <v>129</v>
      </c>
      <c r="M19" s="88" t="s">
        <v>129</v>
      </c>
      <c r="N19" s="88" t="s">
        <v>129</v>
      </c>
      <c r="O19" s="88" t="s">
        <v>129</v>
      </c>
      <c r="P19" s="88" t="s">
        <v>129</v>
      </c>
      <c r="Q19" s="88" t="s">
        <v>129</v>
      </c>
      <c r="R19" s="88">
        <v>0</v>
      </c>
      <c r="S19" s="88">
        <v>0</v>
      </c>
      <c r="T19" s="88">
        <v>-17.97526525846115</v>
      </c>
      <c r="U19" s="88">
        <v>0</v>
      </c>
      <c r="V19" s="88">
        <v>0</v>
      </c>
    </row>
    <row r="20" spans="1:28" x14ac:dyDescent="0.3">
      <c r="A20" t="s">
        <v>251</v>
      </c>
      <c r="B20" t="s">
        <v>32</v>
      </c>
      <c r="C20" t="s">
        <v>79</v>
      </c>
      <c r="D20" s="72" t="s">
        <v>9</v>
      </c>
      <c r="E20" s="88">
        <v>793.91409435763023</v>
      </c>
      <c r="F20" s="88">
        <v>246.63710268482805</v>
      </c>
      <c r="G20" s="88">
        <v>173.68864927721671</v>
      </c>
      <c r="H20" s="88">
        <v>1214.2398463196748</v>
      </c>
      <c r="I20" s="88">
        <v>425.04174698455353</v>
      </c>
      <c r="J20" s="88">
        <v>33.595245259616604</v>
      </c>
      <c r="K20" s="88">
        <v>0</v>
      </c>
      <c r="L20" s="88" t="s">
        <v>129</v>
      </c>
      <c r="M20" s="88" t="s">
        <v>129</v>
      </c>
      <c r="N20" s="88" t="s">
        <v>129</v>
      </c>
      <c r="O20" s="88" t="s">
        <v>129</v>
      </c>
      <c r="P20" s="88" t="s">
        <v>129</v>
      </c>
      <c r="Q20" s="88" t="s">
        <v>129</v>
      </c>
      <c r="R20" s="88">
        <v>42.8847375</v>
      </c>
      <c r="S20" s="88">
        <v>65.602689999999996</v>
      </c>
      <c r="T20" s="88">
        <v>-9.0000129753957943</v>
      </c>
      <c r="U20" s="88">
        <v>3.6345024000000001</v>
      </c>
      <c r="V20" s="88">
        <v>-117.28320725423001</v>
      </c>
    </row>
    <row r="21" spans="1:28" x14ac:dyDescent="0.3">
      <c r="A21" t="s">
        <v>261</v>
      </c>
      <c r="B21" t="s">
        <v>33</v>
      </c>
      <c r="C21" t="s">
        <v>80</v>
      </c>
      <c r="D21" s="72" t="s">
        <v>8</v>
      </c>
      <c r="E21" s="88">
        <v>0</v>
      </c>
      <c r="F21" s="88">
        <v>0</v>
      </c>
      <c r="G21" s="88">
        <v>0</v>
      </c>
      <c r="H21" s="88">
        <v>0</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322</v>
      </c>
      <c r="F24" s="88" t="s">
        <v>322</v>
      </c>
      <c r="G24" s="88" t="s">
        <v>322</v>
      </c>
      <c r="H24" s="88" t="s">
        <v>322</v>
      </c>
      <c r="I24" s="88" t="s">
        <v>322</v>
      </c>
      <c r="J24" s="88" t="s">
        <v>322</v>
      </c>
      <c r="K24" s="88" t="s">
        <v>322</v>
      </c>
      <c r="L24" s="88" t="s">
        <v>129</v>
      </c>
      <c r="M24" s="88" t="s">
        <v>129</v>
      </c>
      <c r="N24" s="88" t="s">
        <v>129</v>
      </c>
      <c r="O24" s="88" t="s">
        <v>129</v>
      </c>
      <c r="P24" s="88" t="s">
        <v>129</v>
      </c>
      <c r="Q24" s="88" t="s">
        <v>129</v>
      </c>
      <c r="R24" s="88" t="s">
        <v>322</v>
      </c>
      <c r="S24" s="88" t="s">
        <v>322</v>
      </c>
      <c r="T24" s="88" t="s">
        <v>322</v>
      </c>
      <c r="U24" s="88" t="s">
        <v>322</v>
      </c>
      <c r="V24" s="88" t="s">
        <v>322</v>
      </c>
    </row>
    <row r="25" spans="1:28" x14ac:dyDescent="0.3">
      <c r="A25" t="s">
        <v>240</v>
      </c>
      <c r="B25" t="s">
        <v>38</v>
      </c>
      <c r="C25" t="s">
        <v>84</v>
      </c>
      <c r="D25" s="72" t="s">
        <v>8</v>
      </c>
      <c r="E25" s="88">
        <v>1.858622661373439E-3</v>
      </c>
      <c r="F25" s="88">
        <v>1.5690065070828026E-3</v>
      </c>
      <c r="G25" s="88">
        <v>8.9519644934243708E-4</v>
      </c>
      <c r="H25" s="88">
        <v>4.3228256177986792E-3</v>
      </c>
      <c r="I25" s="88">
        <v>2.6413303109814592E-3</v>
      </c>
      <c r="J25" s="88">
        <v>2.2528419760502571E-4</v>
      </c>
      <c r="K25" s="88">
        <v>0</v>
      </c>
      <c r="L25" s="88" t="s">
        <v>129</v>
      </c>
      <c r="M25" s="88" t="s">
        <v>129</v>
      </c>
      <c r="N25" s="88" t="s">
        <v>129</v>
      </c>
      <c r="O25" s="88" t="s">
        <v>129</v>
      </c>
      <c r="P25" s="88" t="s">
        <v>129</v>
      </c>
      <c r="Q25" s="88" t="s">
        <v>129</v>
      </c>
      <c r="R25" s="88">
        <v>2.8861762050000003E-4</v>
      </c>
      <c r="S25" s="88">
        <v>4.1733804999999997E-4</v>
      </c>
      <c r="T25" s="88">
        <v>4.9734046892261221E-5</v>
      </c>
      <c r="U25" s="88">
        <v>1.9256461919999998E-5</v>
      </c>
      <c r="V25" s="88">
        <v>-5.1486895494315345E-4</v>
      </c>
    </row>
    <row r="26" spans="1:28" x14ac:dyDescent="0.3">
      <c r="A26" t="s">
        <v>245</v>
      </c>
      <c r="B26" t="s">
        <v>40</v>
      </c>
      <c r="C26" t="s">
        <v>85</v>
      </c>
      <c r="D26" s="72" t="s">
        <v>8</v>
      </c>
      <c r="E26" s="88">
        <v>8.3534702591471675</v>
      </c>
      <c r="F26" s="88">
        <v>12.257422469693196</v>
      </c>
      <c r="G26" s="88">
        <v>35.230399845611487</v>
      </c>
      <c r="H26" s="88">
        <v>55.841292574451849</v>
      </c>
      <c r="I26" s="88">
        <v>37.246476030170498</v>
      </c>
      <c r="J26" s="88">
        <v>0.14542198138669882</v>
      </c>
      <c r="K26" s="88">
        <v>0</v>
      </c>
      <c r="L26" s="88" t="s">
        <v>129</v>
      </c>
      <c r="M26" s="88" t="s">
        <v>129</v>
      </c>
      <c r="N26" s="88" t="s">
        <v>129</v>
      </c>
      <c r="O26" s="88" t="s">
        <v>129</v>
      </c>
      <c r="P26" s="88" t="s">
        <v>129</v>
      </c>
      <c r="Q26" s="88" t="s">
        <v>129</v>
      </c>
      <c r="R26" s="88">
        <v>6.1438617899999999E-2</v>
      </c>
      <c r="S26" s="88">
        <v>3.2603362499999995</v>
      </c>
      <c r="T26" s="88">
        <v>0.27108714692724378</v>
      </c>
      <c r="U26" s="88">
        <v>23.994400079999998</v>
      </c>
      <c r="V26" s="88">
        <v>-0.53846423418036982</v>
      </c>
    </row>
    <row r="27" spans="1:28" x14ac:dyDescent="0.3">
      <c r="A27" t="s">
        <v>260</v>
      </c>
      <c r="B27" t="s">
        <v>41</v>
      </c>
      <c r="C27" t="s">
        <v>86</v>
      </c>
      <c r="D27" s="72" t="s">
        <v>8</v>
      </c>
      <c r="E27" s="88">
        <v>7.4197875617113031E-3</v>
      </c>
      <c r="F27" s="88">
        <v>1.4768714008579387E-4</v>
      </c>
      <c r="G27" s="88">
        <v>2.5988647995597831E-4</v>
      </c>
      <c r="H27" s="88">
        <v>7.8273611817530758E-3</v>
      </c>
      <c r="I27" s="88">
        <v>2.3506341557245905E-4</v>
      </c>
      <c r="J27" s="88">
        <v>7.0930738208247333E-6</v>
      </c>
      <c r="K27" s="88">
        <v>0</v>
      </c>
      <c r="L27" s="88" t="s">
        <v>129</v>
      </c>
      <c r="M27" s="88" t="s">
        <v>129</v>
      </c>
      <c r="N27" s="88" t="s">
        <v>129</v>
      </c>
      <c r="O27" s="88" t="s">
        <v>129</v>
      </c>
      <c r="P27" s="88" t="s">
        <v>129</v>
      </c>
      <c r="Q27" s="88" t="s">
        <v>129</v>
      </c>
      <c r="R27" s="88">
        <v>8.4175145999999999E-6</v>
      </c>
      <c r="S27" s="88">
        <v>3.9283114999999998E-5</v>
      </c>
      <c r="T27" s="88">
        <v>3.3158308193706189E-5</v>
      </c>
      <c r="U27" s="88">
        <v>9.6133787999999999E-7</v>
      </c>
      <c r="V27" s="88">
        <v>-4.4581786114400099E-4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2.7270895333872255E-6</v>
      </c>
      <c r="F33" s="88">
        <v>1.294016285951476E-6</v>
      </c>
      <c r="G33" s="88">
        <v>1.1969727697862062E-6</v>
      </c>
      <c r="H33" s="88">
        <v>5.2180785891249079E-6</v>
      </c>
      <c r="I33" s="88">
        <v>2.7726273418069398E-6</v>
      </c>
      <c r="J33" s="88">
        <v>6.4921011693642068E-7</v>
      </c>
      <c r="K33" s="88">
        <v>0</v>
      </c>
      <c r="L33" s="88" t="s">
        <v>129</v>
      </c>
      <c r="M33" s="88" t="s">
        <v>129</v>
      </c>
      <c r="N33" s="88" t="s">
        <v>129</v>
      </c>
      <c r="O33" s="88" t="s">
        <v>129</v>
      </c>
      <c r="P33" s="88" t="s">
        <v>129</v>
      </c>
      <c r="Q33" s="88" t="s">
        <v>129</v>
      </c>
      <c r="R33" s="88">
        <v>8.4628486800000001E-7</v>
      </c>
      <c r="S33" s="88">
        <v>3.4419375000000001E-7</v>
      </c>
      <c r="T33" s="88">
        <v>1.0241773900461207E-7</v>
      </c>
      <c r="U33" s="88">
        <v>2.4061612799999996E-8</v>
      </c>
      <c r="V33" s="88">
        <v>-5.883246204944252E-7</v>
      </c>
    </row>
    <row r="34" spans="1:22" x14ac:dyDescent="0.3">
      <c r="A34" t="s">
        <v>241</v>
      </c>
      <c r="B34" t="s">
        <v>160</v>
      </c>
      <c r="C34" t="s">
        <v>148</v>
      </c>
      <c r="D34" s="72" t="s">
        <v>242</v>
      </c>
      <c r="E34" s="88">
        <v>6.0454513366066731</v>
      </c>
      <c r="F34" s="88">
        <v>0.33384591938498975</v>
      </c>
      <c r="G34" s="88">
        <v>0.46631252411695923</v>
      </c>
      <c r="H34" s="88">
        <v>6.8456097801086218</v>
      </c>
      <c r="I34" s="88">
        <v>0.53612497989788299</v>
      </c>
      <c r="J34" s="88">
        <v>1.7022532494526749E-2</v>
      </c>
      <c r="K34" s="88">
        <v>0</v>
      </c>
      <c r="L34" s="88" t="s">
        <v>129</v>
      </c>
      <c r="M34" s="88" t="s">
        <v>129</v>
      </c>
      <c r="N34" s="88" t="s">
        <v>129</v>
      </c>
      <c r="O34" s="88" t="s">
        <v>129</v>
      </c>
      <c r="P34" s="88" t="s">
        <v>129</v>
      </c>
      <c r="Q34" s="88" t="s">
        <v>129</v>
      </c>
      <c r="R34" s="88">
        <v>2.035082874E-2</v>
      </c>
      <c r="S34" s="88">
        <v>8.8799252499999995E-2</v>
      </c>
      <c r="T34" s="88">
        <v>7.1357864293074155E-2</v>
      </c>
      <c r="U34" s="88">
        <v>2.3018663040000002E-3</v>
      </c>
      <c r="V34" s="88">
        <v>-1.0491569222344057</v>
      </c>
    </row>
    <row r="35" spans="1:22" x14ac:dyDescent="0.3">
      <c r="A35" t="s">
        <v>291</v>
      </c>
      <c r="B35" t="s">
        <v>161</v>
      </c>
      <c r="C35" t="s">
        <v>149</v>
      </c>
      <c r="D35" s="72" t="s">
        <v>150</v>
      </c>
      <c r="E35" s="88">
        <v>229.69587057578804</v>
      </c>
      <c r="F35" s="88">
        <v>121.93096436310459</v>
      </c>
      <c r="G35" s="88">
        <v>100.01871912001955</v>
      </c>
      <c r="H35" s="88">
        <v>451.64555405891218</v>
      </c>
      <c r="I35" s="88">
        <v>204.41112992744215</v>
      </c>
      <c r="J35" s="88">
        <v>18.459535238401539</v>
      </c>
      <c r="K35" s="88">
        <v>0</v>
      </c>
      <c r="L35" s="88" t="s">
        <v>129</v>
      </c>
      <c r="M35" s="88" t="s">
        <v>129</v>
      </c>
      <c r="N35" s="88" t="s">
        <v>129</v>
      </c>
      <c r="O35" s="88" t="s">
        <v>129</v>
      </c>
      <c r="P35" s="88" t="s">
        <v>129</v>
      </c>
      <c r="Q35" s="88" t="s">
        <v>129</v>
      </c>
      <c r="R35" s="88">
        <v>20.493423719999999</v>
      </c>
      <c r="S35" s="88">
        <v>32.4322625</v>
      </c>
      <c r="T35" s="88">
        <v>7.0341257902618262</v>
      </c>
      <c r="U35" s="88">
        <v>1.7060220479999999</v>
      </c>
      <c r="V35" s="88">
        <v>-23.703631796512045</v>
      </c>
    </row>
    <row r="36" spans="1:22" x14ac:dyDescent="0.3">
      <c r="A36" t="s">
        <v>239</v>
      </c>
      <c r="B36" t="s">
        <v>162</v>
      </c>
      <c r="C36" t="s">
        <v>151</v>
      </c>
      <c r="D36" s="72" t="s">
        <v>152</v>
      </c>
      <c r="E36" s="88">
        <v>9.957333352461129E-8</v>
      </c>
      <c r="F36" s="88">
        <v>7.9160068767618712E-9</v>
      </c>
      <c r="G36" s="88">
        <v>1.0241010830884498E-8</v>
      </c>
      <c r="H36" s="88">
        <v>1.1773035123225766E-7</v>
      </c>
      <c r="I36" s="88">
        <v>1.245764446071018E-8</v>
      </c>
      <c r="J36" s="88">
        <v>9.6582057861386199E-10</v>
      </c>
      <c r="K36" s="88">
        <v>0</v>
      </c>
      <c r="L36" s="88" t="s">
        <v>129</v>
      </c>
      <c r="M36" s="88" t="s">
        <v>129</v>
      </c>
      <c r="N36" s="88" t="s">
        <v>129</v>
      </c>
      <c r="O36" s="88" t="s">
        <v>129</v>
      </c>
      <c r="P36" s="88" t="s">
        <v>129</v>
      </c>
      <c r="Q36" s="88" t="s">
        <v>129</v>
      </c>
      <c r="R36" s="88">
        <v>1.0029170910000001E-9</v>
      </c>
      <c r="S36" s="88">
        <v>2.1055686249999998E-9</v>
      </c>
      <c r="T36" s="88">
        <v>1.0099305699515149E-9</v>
      </c>
      <c r="U36" s="88">
        <v>6.2086852800000008E-11</v>
      </c>
      <c r="V36" s="88">
        <v>-4.5672041490201344E-9</v>
      </c>
    </row>
    <row r="37" spans="1:22" x14ac:dyDescent="0.3">
      <c r="A37" t="s">
        <v>296</v>
      </c>
      <c r="B37" t="s">
        <v>163</v>
      </c>
      <c r="C37" t="s">
        <v>153</v>
      </c>
      <c r="D37" s="72" t="s">
        <v>152</v>
      </c>
      <c r="E37" s="88">
        <v>1.1082277234022336E-6</v>
      </c>
      <c r="F37" s="88">
        <v>1.7503452983531408E-7</v>
      </c>
      <c r="G37" s="88">
        <v>2.5550688049642071E-7</v>
      </c>
      <c r="H37" s="88">
        <v>1.5387691337339684E-6</v>
      </c>
      <c r="I37" s="88">
        <v>3.0377682790779445E-7</v>
      </c>
      <c r="J37" s="88">
        <v>1.3242681057146495E-8</v>
      </c>
      <c r="K37" s="88">
        <v>0</v>
      </c>
      <c r="L37" s="88" t="s">
        <v>129</v>
      </c>
      <c r="M37" s="88" t="s">
        <v>129</v>
      </c>
      <c r="N37" s="88" t="s">
        <v>129</v>
      </c>
      <c r="O37" s="88" t="s">
        <v>129</v>
      </c>
      <c r="P37" s="88" t="s">
        <v>129</v>
      </c>
      <c r="Q37" s="88" t="s">
        <v>129</v>
      </c>
      <c r="R37" s="88">
        <v>6.9715027800000001E-9</v>
      </c>
      <c r="S37" s="88">
        <v>4.6557212499999995E-8</v>
      </c>
      <c r="T37" s="88">
        <v>4.5482612715789275E-8</v>
      </c>
      <c r="U37" s="88">
        <v>7.7697969600000007E-10</v>
      </c>
      <c r="V37" s="88">
        <v>-3.2583289717065321E-8</v>
      </c>
    </row>
    <row r="38" spans="1:22" x14ac:dyDescent="0.3">
      <c r="A38" t="s">
        <v>262</v>
      </c>
      <c r="B38" t="s">
        <v>164</v>
      </c>
      <c r="C38" t="s">
        <v>154</v>
      </c>
      <c r="D38" s="72" t="s">
        <v>203</v>
      </c>
      <c r="E38" s="88">
        <v>146.11525204293275</v>
      </c>
      <c r="F38" s="88">
        <v>149.11860110423694</v>
      </c>
      <c r="G38" s="88">
        <v>1233.332404685234</v>
      </c>
      <c r="H38" s="88">
        <v>1528.5662578324036</v>
      </c>
      <c r="I38" s="88">
        <v>431.39254968076011</v>
      </c>
      <c r="J38" s="88">
        <v>2.7098737886806226</v>
      </c>
      <c r="K38" s="88">
        <v>0</v>
      </c>
      <c r="L38" s="88" t="s">
        <v>129</v>
      </c>
      <c r="M38" s="88" t="s">
        <v>129</v>
      </c>
      <c r="N38" s="88" t="s">
        <v>129</v>
      </c>
      <c r="O38" s="88" t="s">
        <v>129</v>
      </c>
      <c r="P38" s="88" t="s">
        <v>129</v>
      </c>
      <c r="Q38" s="88" t="s">
        <v>129</v>
      </c>
      <c r="R38" s="88">
        <v>2.8888477199999998</v>
      </c>
      <c r="S38" s="88">
        <v>39.663867500000002</v>
      </c>
      <c r="T38" s="88">
        <v>15.930527953845596</v>
      </c>
      <c r="U38" s="88">
        <v>7.2158546399999999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2.7270895333872255E-6</v>
      </c>
      <c r="D4" s="17">
        <f>IF(Gesamtüberblick!D39="","",Gesamtüberblick!D39)</f>
        <v>1.294016285951476E-6</v>
      </c>
      <c r="E4" s="17">
        <f>IF(Gesamtüberblick!E39="","",Gesamtüberblick!E39)</f>
        <v>1.1969727697862062E-6</v>
      </c>
      <c r="F4" s="17">
        <f>IF(Gesamtüberblick!F39="","",Gesamtüberblick!F39)</f>
        <v>5.2180785891249079E-6</v>
      </c>
      <c r="G4" s="17">
        <f>IF(Gesamtüberblick!G39="","",Gesamtüberblick!G39)</f>
        <v>2.7726273418069398E-6</v>
      </c>
      <c r="H4" s="17">
        <f>IF(Gesamtüberblick!H39="","",Gesamtüberblick!H39)</f>
        <v>6.4921011693642068E-7</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8.6399160478682667E-6</v>
      </c>
      <c r="X4" s="17">
        <f>IF(Gesamtüberblick!$AE39="","",Gesamtüberblick!$AE39)</f>
        <v>0</v>
      </c>
      <c r="Y4" s="17">
        <f>IF(Gesamtüberblick!AF39="","",Gesamtüberblick!AF39)</f>
        <v>0</v>
      </c>
      <c r="Z4" s="17">
        <f>IF(Gesamtüberblick!AG39="","",Gesamtüberblick!AG39)</f>
        <v>8.6399160478682667E-6</v>
      </c>
      <c r="AA4" s="17">
        <f>IF(Gesamtüberblick!W39="","",Gesamtüberblick!W39)</f>
        <v>8.4628486800000001E-7</v>
      </c>
      <c r="AB4" s="17">
        <f>IF(Gesamtüberblick!X39="","",Gesamtüberblick!X39)</f>
        <v>3.4419375000000001E-7</v>
      </c>
      <c r="AC4" s="17">
        <f>IF(Gesamtüberblick!Y39="","",Gesamtüberblick!Y39)</f>
        <v>1.0241773900461207E-7</v>
      </c>
      <c r="AD4" s="17">
        <f>IF(Gesamtüberblick!Z39="","",Gesamtüberblick!Z39)</f>
        <v>2.4061612799999996E-8</v>
      </c>
      <c r="AE4" s="17">
        <f>IF(Gesamtüberblick!AB39="","",Gesamtüberblick!AB39)</f>
        <v>-2.5243306570251215E-8</v>
      </c>
      <c r="AF4" s="17">
        <f>IF(Gesamtüberblick!AC39="","",Gesamtüberblick!AC39)</f>
        <v>-5.6308131392417397E-7</v>
      </c>
      <c r="AG4" s="17">
        <f>IF(Gesamtüberblick!AA39="","",Gesamtüberblick!AA39)</f>
        <v>-5.883246204944252E-7</v>
      </c>
      <c r="AH4" s="17">
        <f>IF(Gesamtüberblick!$AD39="","",Gesamtüberblick!$AD39)</f>
        <v>8.6399160478682667E-6</v>
      </c>
      <c r="AI4" s="17">
        <f>IF(Gesamtüberblick!$AE39="","",Gesamtüberblick!$AE39)</f>
        <v>0</v>
      </c>
      <c r="AJ4" s="17">
        <f>IF(Gesamtüberblick!AH39="","",Gesamtüberblick!AH39)</f>
        <v>1.316957969804612E-6</v>
      </c>
      <c r="AK4" s="17">
        <f>IF(Gesamtüberblick!AI39="","",Gesamtüberblick!AI39)</f>
        <v>9.9568740176728783E-6</v>
      </c>
    </row>
    <row r="5" spans="1:37" ht="15" thickBot="1" x14ac:dyDescent="0.35">
      <c r="A5" s="56" t="s">
        <v>160</v>
      </c>
      <c r="B5" s="52" t="s">
        <v>192</v>
      </c>
      <c r="C5" s="17">
        <f>IF(Gesamtüberblick!C40="","",Gesamtüberblick!C40)</f>
        <v>6.0454513366066731</v>
      </c>
      <c r="D5" s="17">
        <f>IF(Gesamtüberblick!D40="","",Gesamtüberblick!D40)</f>
        <v>0.33384591938498975</v>
      </c>
      <c r="E5" s="17">
        <f>IF(Gesamtüberblick!E40="","",Gesamtüberblick!E40)</f>
        <v>0.46631252411695923</v>
      </c>
      <c r="F5" s="17">
        <f>IF(Gesamtüberblick!F40="","",Gesamtüberblick!F40)</f>
        <v>6.8456097801086218</v>
      </c>
      <c r="G5" s="17">
        <f>IF(Gesamtüberblick!G40="","",Gesamtüberblick!G40)</f>
        <v>0.53612497989788299</v>
      </c>
      <c r="H5" s="17">
        <f>IF(Gesamtüberblick!H40="","",Gesamtüberblick!H40)</f>
        <v>1.7022532494526749E-2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7.3987572925010312</v>
      </c>
      <c r="X5" s="17">
        <f>IF(Gesamtüberblick!$AE40="","",Gesamtüberblick!$AE40)</f>
        <v>0</v>
      </c>
      <c r="Y5" s="17">
        <f>IF(Gesamtüberblick!AF40="","",Gesamtüberblick!AF40)</f>
        <v>0</v>
      </c>
      <c r="Z5" s="17">
        <f>IF(Gesamtüberblick!AG40="","",Gesamtüberblick!AG40)</f>
        <v>7.3987572925010312</v>
      </c>
      <c r="AA5" s="17">
        <f>IF(Gesamtüberblick!W40="","",Gesamtüberblick!W40)</f>
        <v>2.035082874E-2</v>
      </c>
      <c r="AB5" s="17">
        <f>IF(Gesamtüberblick!X40="","",Gesamtüberblick!X40)</f>
        <v>8.8799252499999995E-2</v>
      </c>
      <c r="AC5" s="17">
        <f>IF(Gesamtüberblick!Y40="","",Gesamtüberblick!Y40)</f>
        <v>7.1357864293074155E-2</v>
      </c>
      <c r="AD5" s="17">
        <f>IF(Gesamtüberblick!Z40="","",Gesamtüberblick!Z40)</f>
        <v>2.3018663040000002E-3</v>
      </c>
      <c r="AE5" s="17">
        <f>IF(Gesamtüberblick!AB40="","",Gesamtüberblick!AB40)</f>
        <v>-0.16161125235262938</v>
      </c>
      <c r="AF5" s="17">
        <f>IF(Gesamtüberblick!AC40="","",Gesamtüberblick!AC40)</f>
        <v>-0.88754566988177641</v>
      </c>
      <c r="AG5" s="17">
        <f>IF(Gesamtüberblick!AA40="","",Gesamtüberblick!AA40)</f>
        <v>-1.0491569222344057</v>
      </c>
      <c r="AH5" s="17">
        <f>IF(Gesamtüberblick!$AD40="","",Gesamtüberblick!$AD40)</f>
        <v>7.3987572925010312</v>
      </c>
      <c r="AI5" s="17">
        <f>IF(Gesamtüberblick!$AE40="","",Gesamtüberblick!$AE40)</f>
        <v>0</v>
      </c>
      <c r="AJ5" s="17">
        <f>IF(Gesamtüberblick!AH40="","",Gesamtüberblick!AH40)</f>
        <v>0.18280981183707415</v>
      </c>
      <c r="AK5" s="17">
        <f>IF(Gesamtüberblick!AI40="","",Gesamtüberblick!AI40)</f>
        <v>7.581567104338105</v>
      </c>
    </row>
    <row r="6" spans="1:37" ht="15" thickBot="1" x14ac:dyDescent="0.35">
      <c r="A6" s="56" t="s">
        <v>161</v>
      </c>
      <c r="B6" s="52" t="s">
        <v>150</v>
      </c>
      <c r="C6" s="17">
        <f>IF(Gesamtüberblick!C41="","",Gesamtüberblick!C41)</f>
        <v>229.69587057578804</v>
      </c>
      <c r="D6" s="17">
        <f>IF(Gesamtüberblick!D41="","",Gesamtüberblick!D41)</f>
        <v>121.93096436310459</v>
      </c>
      <c r="E6" s="17">
        <f>IF(Gesamtüberblick!E41="","",Gesamtüberblick!E41)</f>
        <v>100.01871912001955</v>
      </c>
      <c r="F6" s="17">
        <f>IF(Gesamtüberblick!F41="","",Gesamtüberblick!F41)</f>
        <v>451.64555405891218</v>
      </c>
      <c r="G6" s="17">
        <f>IF(Gesamtüberblick!G41="","",Gesamtüberblick!G41)</f>
        <v>204.41112992744215</v>
      </c>
      <c r="H6" s="17">
        <f>IF(Gesamtüberblick!H41="","",Gesamtüberblick!H41)</f>
        <v>18.459535238401539</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674.51621922475579</v>
      </c>
      <c r="X6" s="17">
        <f>IF(Gesamtüberblick!$AE41="","",Gesamtüberblick!$AE41)</f>
        <v>0</v>
      </c>
      <c r="Y6" s="17">
        <f>IF(Gesamtüberblick!AF41="","",Gesamtüberblick!AF41)</f>
        <v>0</v>
      </c>
      <c r="Z6" s="17">
        <f>IF(Gesamtüberblick!AG41="","",Gesamtüberblick!AG41)</f>
        <v>674.51621922475579</v>
      </c>
      <c r="AA6" s="17">
        <f>IF(Gesamtüberblick!W41="","",Gesamtüberblick!W41)</f>
        <v>20.493423719999999</v>
      </c>
      <c r="AB6" s="17">
        <f>IF(Gesamtüberblick!X41="","",Gesamtüberblick!X41)</f>
        <v>32.4322625</v>
      </c>
      <c r="AC6" s="17">
        <f>IF(Gesamtüberblick!Y41="","",Gesamtüberblick!Y41)</f>
        <v>7.0341257902618262</v>
      </c>
      <c r="AD6" s="17">
        <f>IF(Gesamtüberblick!Z41="","",Gesamtüberblick!Z41)</f>
        <v>1.7060220479999999</v>
      </c>
      <c r="AE6" s="17">
        <f>IF(Gesamtüberblick!AB41="","",Gesamtüberblick!AB41)</f>
        <v>-4.5281460168794538</v>
      </c>
      <c r="AF6" s="17">
        <f>IF(Gesamtüberblick!AC41="","",Gesamtüberblick!AC41)</f>
        <v>-19.175485779632591</v>
      </c>
      <c r="AG6" s="17">
        <f>IF(Gesamtüberblick!AA41="","",Gesamtüberblick!AA41)</f>
        <v>-23.703631796512045</v>
      </c>
      <c r="AH6" s="17">
        <f>IF(Gesamtüberblick!$AD41="","",Gesamtüberblick!$AD41)</f>
        <v>674.51621922475579</v>
      </c>
      <c r="AI6" s="17">
        <f>IF(Gesamtüberblick!$AE41="","",Gesamtüberblick!$AE41)</f>
        <v>0</v>
      </c>
      <c r="AJ6" s="17">
        <f>IF(Gesamtüberblick!AH41="","",Gesamtüberblick!AH41)</f>
        <v>61.665834058261829</v>
      </c>
      <c r="AK6" s="17">
        <f>IF(Gesamtüberblick!AI41="","",Gesamtüberblick!AI41)</f>
        <v>736.18205328301758</v>
      </c>
    </row>
    <row r="7" spans="1:37" ht="15" thickBot="1" x14ac:dyDescent="0.35">
      <c r="A7" s="56" t="s">
        <v>162</v>
      </c>
      <c r="B7" s="52" t="s">
        <v>152</v>
      </c>
      <c r="C7" s="17">
        <f>IF(Gesamtüberblick!C42="","",Gesamtüberblick!C42)</f>
        <v>9.957333352461129E-8</v>
      </c>
      <c r="D7" s="17">
        <f>IF(Gesamtüberblick!D42="","",Gesamtüberblick!D42)</f>
        <v>7.9160068767618712E-9</v>
      </c>
      <c r="E7" s="17">
        <f>IF(Gesamtüberblick!E42="","",Gesamtüberblick!E42)</f>
        <v>1.0241010830884498E-8</v>
      </c>
      <c r="F7" s="17">
        <f>IF(Gesamtüberblick!F42="","",Gesamtüberblick!F42)</f>
        <v>1.1773035123225766E-7</v>
      </c>
      <c r="G7" s="17">
        <f>IF(Gesamtüberblick!G42="","",Gesamtüberblick!G42)</f>
        <v>1.245764446071018E-8</v>
      </c>
      <c r="H7" s="17">
        <f>IF(Gesamtüberblick!H42="","",Gesamtüberblick!H42)</f>
        <v>9.6582057861386199E-10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1.3115381627158172E-7</v>
      </c>
      <c r="X7" s="17">
        <f>IF(Gesamtüberblick!$AE42="","",Gesamtüberblick!$AE42)</f>
        <v>0</v>
      </c>
      <c r="Y7" s="17">
        <f>IF(Gesamtüberblick!AF42="","",Gesamtüberblick!AF42)</f>
        <v>0</v>
      </c>
      <c r="Z7" s="17">
        <f>IF(Gesamtüberblick!AG42="","",Gesamtüberblick!AG42)</f>
        <v>1.3115381627158172E-7</v>
      </c>
      <c r="AA7" s="17">
        <f>IF(Gesamtüberblick!W42="","",Gesamtüberblick!W42)</f>
        <v>1.0029170910000001E-9</v>
      </c>
      <c r="AB7" s="17">
        <f>IF(Gesamtüberblick!X42="","",Gesamtüberblick!X42)</f>
        <v>2.1055686249999998E-9</v>
      </c>
      <c r="AC7" s="17">
        <f>IF(Gesamtüberblick!Y42="","",Gesamtüberblick!Y42)</f>
        <v>1.0099305699515149E-9</v>
      </c>
      <c r="AD7" s="17">
        <f>IF(Gesamtüberblick!Z42="","",Gesamtüberblick!Z42)</f>
        <v>6.2086852800000008E-11</v>
      </c>
      <c r="AE7" s="17">
        <f>IF(Gesamtüberblick!AB42="","",Gesamtüberblick!AB42)</f>
        <v>-7.9152535266732704E-10</v>
      </c>
      <c r="AF7" s="17">
        <f>IF(Gesamtüberblick!AC42="","",Gesamtüberblick!AC42)</f>
        <v>-3.7756787963528072E-9</v>
      </c>
      <c r="AG7" s="17">
        <f>IF(Gesamtüberblick!AA42="","",Gesamtüberblick!AA42)</f>
        <v>-4.5672041490201344E-9</v>
      </c>
      <c r="AH7" s="17">
        <f>IF(Gesamtüberblick!$AD42="","",Gesamtüberblick!$AD42)</f>
        <v>1.3115381627158172E-7</v>
      </c>
      <c r="AI7" s="17">
        <f>IF(Gesamtüberblick!$AE42="","",Gesamtüberblick!$AE42)</f>
        <v>0</v>
      </c>
      <c r="AJ7" s="17">
        <f>IF(Gesamtüberblick!AH42="","",Gesamtüberblick!AH42)</f>
        <v>4.1805031387515149E-9</v>
      </c>
      <c r="AK7" s="17">
        <f>IF(Gesamtüberblick!AI42="","",Gesamtüberblick!AI42)</f>
        <v>1.3533431941033323E-7</v>
      </c>
    </row>
    <row r="8" spans="1:37" ht="15" thickBot="1" x14ac:dyDescent="0.35">
      <c r="A8" s="56" t="s">
        <v>163</v>
      </c>
      <c r="B8" s="52" t="s">
        <v>152</v>
      </c>
      <c r="C8" s="17">
        <f>IF(Gesamtüberblick!C43="","",Gesamtüberblick!C43)</f>
        <v>1.1082277234022336E-6</v>
      </c>
      <c r="D8" s="17">
        <f>IF(Gesamtüberblick!D43="","",Gesamtüberblick!D43)</f>
        <v>1.7503452983531408E-7</v>
      </c>
      <c r="E8" s="17">
        <f>IF(Gesamtüberblick!E43="","",Gesamtüberblick!E43)</f>
        <v>2.5550688049642071E-7</v>
      </c>
      <c r="F8" s="17">
        <f>IF(Gesamtüberblick!F43="","",Gesamtüberblick!F43)</f>
        <v>1.5387691337339684E-6</v>
      </c>
      <c r="G8" s="17">
        <f>IF(Gesamtüberblick!G43="","",Gesamtüberblick!G43)</f>
        <v>3.0377682790779445E-7</v>
      </c>
      <c r="H8" s="17">
        <f>IF(Gesamtüberblick!H43="","",Gesamtüberblick!H43)</f>
        <v>1.3242681057146495E-8</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1.8557886426989093E-6</v>
      </c>
      <c r="X8" s="17">
        <f>IF(Gesamtüberblick!$AE43="","",Gesamtüberblick!$AE43)</f>
        <v>0</v>
      </c>
      <c r="Y8" s="17">
        <f>IF(Gesamtüberblick!AF43="","",Gesamtüberblick!AF43)</f>
        <v>0</v>
      </c>
      <c r="Z8" s="17">
        <f>IF(Gesamtüberblick!AG43="","",Gesamtüberblick!AG43)</f>
        <v>1.8557886426989093E-6</v>
      </c>
      <c r="AA8" s="17">
        <f>IF(Gesamtüberblick!W43="","",Gesamtüberblick!W43)</f>
        <v>6.9715027800000001E-9</v>
      </c>
      <c r="AB8" s="17">
        <f>IF(Gesamtüberblick!X43="","",Gesamtüberblick!X43)</f>
        <v>4.6557212499999995E-8</v>
      </c>
      <c r="AC8" s="17">
        <f>IF(Gesamtüberblick!Y43="","",Gesamtüberblick!Y43)</f>
        <v>4.5482612715789275E-8</v>
      </c>
      <c r="AD8" s="17">
        <f>IF(Gesamtüberblick!Z43="","",Gesamtüberblick!Z43)</f>
        <v>7.7697969600000007E-10</v>
      </c>
      <c r="AE8" s="17">
        <f>IF(Gesamtüberblick!AB43="","",Gesamtüberblick!AB43)</f>
        <v>-9.6931126378930767E-9</v>
      </c>
      <c r="AF8" s="17">
        <f>IF(Gesamtüberblick!AC43="","",Gesamtüberblick!AC43)</f>
        <v>-2.2890177079172244E-8</v>
      </c>
      <c r="AG8" s="17">
        <f>IF(Gesamtüberblick!AA43="","",Gesamtüberblick!AA43)</f>
        <v>-3.2583289717065321E-8</v>
      </c>
      <c r="AH8" s="17">
        <f>IF(Gesamtüberblick!$AD43="","",Gesamtüberblick!$AD43)</f>
        <v>1.8557886426989093E-6</v>
      </c>
      <c r="AI8" s="17">
        <f>IF(Gesamtüberblick!$AE43="","",Gesamtüberblick!$AE43)</f>
        <v>0</v>
      </c>
      <c r="AJ8" s="17">
        <f>IF(Gesamtüberblick!AH43="","",Gesamtüberblick!AH43)</f>
        <v>9.9788307691789273E-8</v>
      </c>
      <c r="AK8" s="17">
        <f>IF(Gesamtüberblick!AI43="","",Gesamtüberblick!AI43)</f>
        <v>1.9555769503906986E-6</v>
      </c>
    </row>
    <row r="9" spans="1:37" ht="15" thickBot="1" x14ac:dyDescent="0.35">
      <c r="A9" s="56" t="s">
        <v>164</v>
      </c>
      <c r="B9" s="52" t="s">
        <v>155</v>
      </c>
      <c r="C9" s="17">
        <f>IF(Gesamtüberblick!C44="","",Gesamtüberblick!C44)</f>
        <v>146.11525204293275</v>
      </c>
      <c r="D9" s="17">
        <f>IF(Gesamtüberblick!D44="","",Gesamtüberblick!D44)</f>
        <v>149.11860110423694</v>
      </c>
      <c r="E9" s="17">
        <f>IF(Gesamtüberblick!E44="","",Gesamtüberblick!E44)</f>
        <v>1233.332404685234</v>
      </c>
      <c r="F9" s="17">
        <f>IF(Gesamtüberblick!F44="","",Gesamtüberblick!F44)</f>
        <v>1528.5662578324036</v>
      </c>
      <c r="G9" s="17">
        <f>IF(Gesamtüberblick!G44="","",Gesamtüberblick!G44)</f>
        <v>431.39254968076011</v>
      </c>
      <c r="H9" s="17">
        <f>IF(Gesamtüberblick!H44="","",Gesamtüberblick!H44)</f>
        <v>2.7098737886806226</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1962.6686813018443</v>
      </c>
      <c r="X9" s="17">
        <f>IF(Gesamtüberblick!$AE44="","",Gesamtüberblick!$AE44)</f>
        <v>0</v>
      </c>
      <c r="Y9" s="17">
        <f>IF(Gesamtüberblick!AF44="","",Gesamtüberblick!AF44)</f>
        <v>0</v>
      </c>
      <c r="Z9" s="17">
        <f>IF(Gesamtüberblick!AG44="","",Gesamtüberblick!AG44)</f>
        <v>1962.6686813018443</v>
      </c>
      <c r="AA9" s="17">
        <f>IF(Gesamtüberblick!W44="","",Gesamtüberblick!W44)</f>
        <v>2.8888477199999998</v>
      </c>
      <c r="AB9" s="17">
        <f>IF(Gesamtüberblick!X44="","",Gesamtüberblick!X44)</f>
        <v>39.663867500000002</v>
      </c>
      <c r="AC9" s="17">
        <f>IF(Gesamtüberblick!Y44="","",Gesamtüberblick!Y44)</f>
        <v>15.930527953845596</v>
      </c>
      <c r="AD9" s="17">
        <f>IF(Gesamtüberblick!Z44="","",Gesamtüberblick!Z44)</f>
        <v>7.2158546399999999</v>
      </c>
      <c r="AE9" s="17">
        <f>IF(Gesamtüberblick!AB44="","",Gesamtüberblick!AB44)</f>
        <v>-3.7268176900088497</v>
      </c>
      <c r="AF9" s="17">
        <f>IF(Gesamtüberblick!AC44="","",Gesamtüberblick!AC44)</f>
        <v>27.051040967387511</v>
      </c>
      <c r="AG9" s="17">
        <f>IF(Gesamtüberblick!AA44="","",Gesamtüberblick!AA44)</f>
        <v>2775</v>
      </c>
      <c r="AH9" s="17">
        <f>IF(Gesamtüberblick!$AD44="","",Gesamtüberblick!$AD44)</f>
        <v>1962.6686813018443</v>
      </c>
      <c r="AI9" s="17">
        <f>IF(Gesamtüberblick!$AE44="","",Gesamtüberblick!$AE44)</f>
        <v>0</v>
      </c>
      <c r="AJ9" s="17">
        <f>IF(Gesamtüberblick!AH44="","",Gesamtüberblick!AH44)</f>
        <v>65.699097813845597</v>
      </c>
      <c r="AK9" s="17">
        <f>IF(Gesamtüberblick!AI44="","",Gesamtüberblick!AI44)</f>
        <v>2028.3677791156899</v>
      </c>
    </row>
    <row r="10" spans="1:37" ht="22.05"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topLeftCell="A12"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33" x14ac:dyDescent="0.3">
      <c r="A2" t="s">
        <v>295</v>
      </c>
      <c r="B2" t="s">
        <v>238</v>
      </c>
      <c r="C2" t="s">
        <v>130</v>
      </c>
      <c r="D2" s="72" t="s">
        <v>235</v>
      </c>
      <c r="E2" s="88">
        <f>IF(Gesamtüberblick!C8="","",Gesamtüberblick!C8)</f>
        <v>153.33389752802779</v>
      </c>
      <c r="F2" s="88">
        <f>IF(Gesamtüberblick!D8="","",Gesamtüberblick!D8)</f>
        <v>17.373907219976736</v>
      </c>
      <c r="G2" s="88">
        <f>IF(Gesamtüberblick!E8="","",Gesamtüberblick!E8)</f>
        <v>13.952432099589469</v>
      </c>
      <c r="H2" s="88">
        <f>IF(Gesamtüberblick!F8="","",Gesamtüberblick!F8)</f>
        <v>184.66023684759398</v>
      </c>
      <c r="I2" s="88">
        <f>IF(Gesamtüberblick!G8="","",Gesamtüberblick!G8)</f>
        <v>28.016262364856793</v>
      </c>
      <c r="J2" s="88">
        <f>IF(Gesamtüberblick!H8="","",Gesamtüberblick!H8)</f>
        <v>6.8996901550327792</v>
      </c>
      <c r="K2" s="88">
        <f>IF(Gesamtüberblick!I8="","",Gesamtüberblick!I8)</f>
        <v>-2.0195393047718295</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f>IF(Gesamtüberblick!W8="","",Gesamtüberblick!W8)</f>
        <v>3.274892554989</v>
      </c>
      <c r="X2" s="88">
        <f>IF(Gesamtüberblick!X8="","",Gesamtüberblick!X8)</f>
        <v>4.6212635367249995</v>
      </c>
      <c r="Y2" s="88">
        <f>IF(Gesamtüberblick!Y8="","",Gesamtüberblick!Y8)</f>
        <v>0.66269603533259192</v>
      </c>
      <c r="Z2" s="88">
        <f>IF(Gesamtüberblick!Z8="","",Gesamtüberblick!Z8)</f>
        <v>-1.5311770368145701</v>
      </c>
      <c r="AA2" s="88">
        <f>IF(Gesamtüberblick!AA8="","",Gesamtüberblick!AA8)</f>
        <v>-7.4701913283932715</v>
      </c>
    </row>
    <row r="3" spans="1:33" x14ac:dyDescent="0.3">
      <c r="A3" t="s">
        <v>293</v>
      </c>
      <c r="B3" t="s">
        <v>236</v>
      </c>
      <c r="C3" t="s">
        <v>97</v>
      </c>
      <c r="D3" s="72" t="s">
        <v>235</v>
      </c>
      <c r="E3" s="88">
        <f>IF(Gesamtüberblick!C9="","",Gesamtüberblick!C9)</f>
        <v>153.20665786107358</v>
      </c>
      <c r="F3" s="88">
        <f>IF(Gesamtüberblick!D9="","",Gesamtüberblick!D9)</f>
        <v>17.36533341042075</v>
      </c>
      <c r="G3" s="88">
        <f>IF(Gesamtüberblick!E9="","",Gesamtüberblick!E9)</f>
        <v>17.062160800785463</v>
      </c>
      <c r="H3" s="88">
        <f>IF(Gesamtüberblick!F9="","",Gesamtüberblick!F9)</f>
        <v>187.63415207227979</v>
      </c>
      <c r="I3" s="88">
        <f>IF(Gesamtüberblick!G9="","",Gesamtüberblick!G9)</f>
        <v>28.002601033925711</v>
      </c>
      <c r="J3" s="88">
        <f>IF(Gesamtüberblick!H9="","",Gesamtüberblick!H9)</f>
        <v>3.7700111978185</v>
      </c>
      <c r="K3" s="88">
        <f>IF(Gesamtüberblick!I9="","",Gesamtüberblick!I9)</f>
        <v>-2.0195393047718295</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f>IF(Gesamtüberblick!W9="","",Gesamtüberblick!W9)</f>
        <v>3.2745240330000001</v>
      </c>
      <c r="X3" s="88">
        <f>IF(Gesamtüberblick!X9="","",Gesamtüberblick!X9)</f>
        <v>4.6189830000000001</v>
      </c>
      <c r="Y3" s="88">
        <f>IF(Gesamtüberblick!Y9="","",Gesamtüberblick!Y9)</f>
        <v>0.6617262830230406</v>
      </c>
      <c r="Z3" s="88">
        <f>IF(Gesamtüberblick!Z9="","",Gesamtüberblick!Z9)</f>
        <v>-1.53126509813777</v>
      </c>
      <c r="AA3" s="88">
        <f>IF(Gesamtüberblick!AA9="","",Gesamtüberblick!AA9)</f>
        <v>-7.4679237632660929</v>
      </c>
    </row>
    <row r="4" spans="1:33" x14ac:dyDescent="0.3">
      <c r="A4" t="s">
        <v>292</v>
      </c>
      <c r="B4" t="s">
        <v>234</v>
      </c>
      <c r="C4" t="s">
        <v>96</v>
      </c>
      <c r="D4" s="72" t="s">
        <v>235</v>
      </c>
      <c r="E4" s="88">
        <f>IF(Gesamtüberblick!C10="","",Gesamtüberblick!C10)</f>
        <v>0</v>
      </c>
      <c r="F4" s="88">
        <f>IF(Gesamtüberblick!D10="","",Gesamtüberblick!D10)</f>
        <v>0</v>
      </c>
      <c r="G4" s="88">
        <f>IF(Gesamtüberblick!E10="","",Gesamtüberblick!E10)</f>
        <v>-3.1293607484005261</v>
      </c>
      <c r="H4" s="88">
        <f>IF(Gesamtüberblick!F10="","",Gesamtüberblick!F10)</f>
        <v>-3.1293607484005261</v>
      </c>
      <c r="I4" s="88">
        <f>IF(Gesamtüberblick!G10="","",Gesamtüberblick!G10)</f>
        <v>0</v>
      </c>
      <c r="J4" s="88">
        <f>IF(Gesamtüberblick!H10="","",Gesamtüberblick!H10)</f>
        <v>3.1293607484005261</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f>IF(Gesamtüberblick!W10="","",Gesamtüberblick!W10)</f>
        <v>0</v>
      </c>
      <c r="X4" s="88">
        <f>IF(Gesamtüberblick!X10="","",Gesamtüberblick!X10)</f>
        <v>0</v>
      </c>
      <c r="Y4" s="88">
        <f>IF(Gesamtüberblick!Y10="","",Gesamtüberblick!Y10)</f>
        <v>0</v>
      </c>
      <c r="Z4" s="88">
        <f>IF(Gesamtüberblick!Z10="","",Gesamtüberblick!Z10)</f>
        <v>0</v>
      </c>
      <c r="AA4" s="88">
        <f>IF(Gesamtüberblick!AA10="","",Gesamtüberblick!AA10)</f>
        <v>0</v>
      </c>
    </row>
    <row r="5" spans="1:33" x14ac:dyDescent="0.3">
      <c r="A5" t="s">
        <v>294</v>
      </c>
      <c r="B5" t="s">
        <v>237</v>
      </c>
      <c r="C5" t="s">
        <v>131</v>
      </c>
      <c r="D5" s="72" t="s">
        <v>235</v>
      </c>
      <c r="E5" s="88">
        <f>IF(Gesamtüberblick!C11="","",Gesamtüberblick!C11)</f>
        <v>0.12723966695420361</v>
      </c>
      <c r="F5" s="88">
        <f>IF(Gesamtüberblick!D11="","",Gesamtüberblick!D11)</f>
        <v>8.5738095559853792E-3</v>
      </c>
      <c r="G5" s="88">
        <f>IF(Gesamtüberblick!E11="","",Gesamtüberblick!E11)</f>
        <v>1.9632047204534996E-2</v>
      </c>
      <c r="H5" s="88">
        <f>IF(Gesamtüberblick!F11="","",Gesamtüberblick!F11)</f>
        <v>0.15544552371472398</v>
      </c>
      <c r="I5" s="88">
        <f>IF(Gesamtüberblick!G11="","",Gesamtüberblick!G11)</f>
        <v>1.3661330931081019E-2</v>
      </c>
      <c r="J5" s="88">
        <f>IF(Gesamtüberblick!H11="","",Gesamtüberblick!H11)</f>
        <v>3.1820881375330552E-4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f>IF(Gesamtüberblick!W11="","",Gesamtüberblick!W11)</f>
        <v>3.6852198899999997E-4</v>
      </c>
      <c r="X5" s="88">
        <f>IF(Gesamtüberblick!X11="","",Gesamtüberblick!X11)</f>
        <v>2.2805367249999998E-3</v>
      </c>
      <c r="Y5" s="88">
        <f>IF(Gesamtüberblick!Y11="","",Gesamtüberblick!Y11)</f>
        <v>9.6975230955128808E-4</v>
      </c>
      <c r="Z5" s="88">
        <f>IF(Gesamtüberblick!Z11="","",Gesamtüberblick!Z11)</f>
        <v>8.8061323200000003E-5</v>
      </c>
      <c r="AA5" s="88">
        <f>IF(Gesamtüberblick!AA11="","",Gesamtüberblick!AA11)</f>
        <v>-2.267565127178372E-3</v>
      </c>
    </row>
    <row r="6" spans="1:33" s="75" customFormat="1" x14ac:dyDescent="0.3">
      <c r="A6" t="s">
        <v>247</v>
      </c>
      <c r="B6" t="s">
        <v>20</v>
      </c>
      <c r="C6" t="s">
        <v>132</v>
      </c>
      <c r="D6" s="72" t="s">
        <v>248</v>
      </c>
      <c r="E6" s="88">
        <f>IF(Gesamtüberblick!C12="","",Gesamtüberblick!C12)</f>
        <v>8.3783357950775516E-7</v>
      </c>
      <c r="F6" s="88">
        <f>IF(Gesamtüberblick!D12="","",Gesamtüberblick!D12)</f>
        <v>3.7817852117828773E-7</v>
      </c>
      <c r="G6" s="88">
        <f>IF(Gesamtüberblick!E12="","",Gesamtüberblick!E12)</f>
        <v>6.9187724541960947E-7</v>
      </c>
      <c r="H6" s="88">
        <f>IF(Gesamtüberblick!F12="","",Gesamtüberblick!F12)</f>
        <v>1.9078893461056522E-6</v>
      </c>
      <c r="I6" s="88">
        <f>IF(Gesamtüberblick!G12="","",Gesamtüberblick!G12)</f>
        <v>6.3583653061257663E-7</v>
      </c>
      <c r="J6" s="88">
        <f>IF(Gesamtüberblick!H12="","",Gesamtüberblick!H12)</f>
        <v>4.2190658057331624E-8</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f>IF(Gesamtüberblick!W12="","",Gesamtüberblick!W12)</f>
        <v>5.2088262599999997E-8</v>
      </c>
      <c r="X6" s="88">
        <f>IF(Gesamtüberblick!X12="","",Gesamtüberblick!X12)</f>
        <v>1.00591225E-7</v>
      </c>
      <c r="Y6" s="88">
        <f>IF(Gesamtüberblick!Y12="","",Gesamtüberblick!Y12)</f>
        <v>1.0524296924460613E-8</v>
      </c>
      <c r="Z6" s="88">
        <f>IF(Gesamtüberblick!Z12="","",Gesamtüberblick!Z12)</f>
        <v>4.2246338399999999E-9</v>
      </c>
      <c r="AA6" s="88">
        <f>IF(Gesamtüberblick!AA12="","",Gesamtüberblick!AA12)</f>
        <v>-2.5198370879582447E-7</v>
      </c>
      <c r="AB6"/>
      <c r="AC6"/>
      <c r="AD6"/>
      <c r="AE6"/>
      <c r="AF6"/>
      <c r="AG6"/>
    </row>
    <row r="7" spans="1:33" x14ac:dyDescent="0.3">
      <c r="A7" t="s">
        <v>222</v>
      </c>
      <c r="B7" t="s">
        <v>21</v>
      </c>
      <c r="C7" t="s">
        <v>133</v>
      </c>
      <c r="D7" s="72" t="s">
        <v>223</v>
      </c>
      <c r="E7" s="88">
        <f>IF(Gesamtüberblick!C13="","",Gesamtüberblick!C13)</f>
        <v>0.35946847965354667</v>
      </c>
      <c r="F7" s="88">
        <f>IF(Gesamtüberblick!D13="","",Gesamtüberblick!D13)</f>
        <v>3.7959346833924199E-2</v>
      </c>
      <c r="G7" s="88">
        <f>IF(Gesamtüberblick!E13="","",Gesamtüberblick!E13)</f>
        <v>7.4424393791387045E-2</v>
      </c>
      <c r="H7" s="88">
        <f>IF(Gesamtüberblick!F13="","",Gesamtüberblick!F13)</f>
        <v>0.47185222027885793</v>
      </c>
      <c r="I7" s="88">
        <f>IF(Gesamtüberblick!G13="","",Gesamtüberblick!G13)</f>
        <v>6.9319841652383654E-2</v>
      </c>
      <c r="J7" s="88">
        <f>IF(Gesamtüberblick!H13="","",Gesamtüberblick!H13)</f>
        <v>2.3675787391189099E-2</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f>IF(Gesamtüberblick!W13="","",Gesamtüberblick!W13)</f>
        <v>3.0350018820000001E-2</v>
      </c>
      <c r="X7" s="88">
        <f>IF(Gesamtüberblick!X13="","",Gesamtüberblick!X13)</f>
        <v>1.0096758500000001E-2</v>
      </c>
      <c r="Y7" s="88">
        <f>IF(Gesamtüberblick!Y13="","",Gesamtüberblick!Y13)</f>
        <v>7.413993921999376E-3</v>
      </c>
      <c r="Z7" s="88">
        <f>IF(Gesamtüberblick!Z13="","",Gesamtüberblick!Z13)</f>
        <v>1.0989798E-3</v>
      </c>
      <c r="AA7" s="88">
        <f>IF(Gesamtüberblick!AA13="","",Gesamtüberblick!AA13)</f>
        <v>-2.6601073809285988E-2</v>
      </c>
    </row>
    <row r="8" spans="1:33" x14ac:dyDescent="0.3">
      <c r="A8" t="s">
        <v>227</v>
      </c>
      <c r="B8" t="s">
        <v>156</v>
      </c>
      <c r="C8" t="s">
        <v>135</v>
      </c>
      <c r="D8" s="72" t="s">
        <v>228</v>
      </c>
      <c r="E8" s="88">
        <f>IF(Gesamtüberblick!C14="","",Gesamtüberblick!C14)</f>
        <v>3.6775696565693509E-2</v>
      </c>
      <c r="F8" s="88">
        <f>IF(Gesamtüberblick!D14="","",Gesamtüberblick!D14)</f>
        <v>1.2342006880100068E-3</v>
      </c>
      <c r="G8" s="88">
        <f>IF(Gesamtüberblick!E14="","",Gesamtüberblick!E14)</f>
        <v>2.8686793027061504E-3</v>
      </c>
      <c r="H8" s="88">
        <f>IF(Gesamtüberblick!F14="","",Gesamtüberblick!F14)</f>
        <v>4.0878576556409668E-2</v>
      </c>
      <c r="I8" s="88">
        <f>IF(Gesamtüberblick!G14="","",Gesamtüberblick!G14)</f>
        <v>2.0667468660705147E-3</v>
      </c>
      <c r="J8" s="88">
        <f>IF(Gesamtüberblick!H14="","",Gesamtüberblick!H14)</f>
        <v>9.5922451331038509E-5</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f>IF(Gesamtüberblick!W14="","",Gesamtüberblick!W14)</f>
        <v>1.0052619060000001E-4</v>
      </c>
      <c r="X8" s="88">
        <f>IF(Gesamtüberblick!X14="","",Gesamtüberblick!X14)</f>
        <v>3.2828347500000001E-4</v>
      </c>
      <c r="Y8" s="88">
        <f>IF(Gesamtüberblick!Y14="","",Gesamtüberblick!Y14)</f>
        <v>3.8984109476786585E-4</v>
      </c>
      <c r="Z8" s="88">
        <f>IF(Gesamtüberblick!Z14="","",Gesamtüberblick!Z14)</f>
        <v>1.2144969120000001E-5</v>
      </c>
      <c r="AA8" s="88">
        <f>IF(Gesamtüberblick!AA14="","",Gesamtüberblick!AA14)</f>
        <v>-1.0850760314999762E-3</v>
      </c>
    </row>
    <row r="9" spans="1:33" x14ac:dyDescent="0.3">
      <c r="A9" t="s">
        <v>229</v>
      </c>
      <c r="B9" t="s">
        <v>157</v>
      </c>
      <c r="C9" t="s">
        <v>137</v>
      </c>
      <c r="D9" s="72" t="s">
        <v>230</v>
      </c>
      <c r="E9" s="88">
        <f>IF(Gesamtüberblick!C15="","",Gesamtüberblick!C15)</f>
        <v>0.1051691479034108</v>
      </c>
      <c r="F9" s="88">
        <f>IF(Gesamtüberblick!D15="","",Gesamtüberblick!D15)</f>
        <v>9.5769442520938792E-3</v>
      </c>
      <c r="G9" s="88">
        <f>IF(Gesamtüberblick!E15="","",Gesamtüberblick!E15)</f>
        <v>2.2397135619144335E-2</v>
      </c>
      <c r="H9" s="88">
        <f>IF(Gesamtüberblick!F15="","",Gesamtüberblick!F15)</f>
        <v>0.13714322777464902</v>
      </c>
      <c r="I9" s="88">
        <f>IF(Gesamtüberblick!G15="","",Gesamtüberblick!G15)</f>
        <v>1.8885121591275578E-2</v>
      </c>
      <c r="J9" s="88">
        <f>IF(Gesamtüberblick!H15="","",Gesamtüberblick!H15)</f>
        <v>1.1004983555442915E-2</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f>IF(Gesamtüberblick!W15="","",Gesamtüberblick!W15)</f>
        <v>1.40682828E-2</v>
      </c>
      <c r="X9" s="88">
        <f>IF(Gesamtüberblick!X15="","",Gesamtüberblick!X15)</f>
        <v>2.5473592499999998E-3</v>
      </c>
      <c r="Y9" s="88">
        <f>IF(Gesamtüberblick!Y15="","",Gesamtüberblick!Y15)</f>
        <v>1.7311037308413407E-3</v>
      </c>
      <c r="Z9" s="88">
        <f>IF(Gesamtüberblick!Z15="","",Gesamtüberblick!Z15)</f>
        <v>4.2186146399999998E-4</v>
      </c>
      <c r="AA9" s="88">
        <f>IF(Gesamtüberblick!AA15="","",Gesamtüberblick!AA15)</f>
        <v>-1.1296513541162928E-2</v>
      </c>
    </row>
    <row r="10" spans="1:33" x14ac:dyDescent="0.3">
      <c r="A10" t="s">
        <v>231</v>
      </c>
      <c r="B10" t="s">
        <v>158</v>
      </c>
      <c r="C10" t="s">
        <v>139</v>
      </c>
      <c r="D10" s="72" t="s">
        <v>232</v>
      </c>
      <c r="E10" s="88">
        <f>IF(Gesamtüberblick!C16="","",Gesamtüberblick!C16)</f>
        <v>1.1274405884055643</v>
      </c>
      <c r="F10" s="88">
        <f>IF(Gesamtüberblick!D16="","",Gesamtüberblick!D16)</f>
        <v>9.7310259675911406E-2</v>
      </c>
      <c r="G10" s="88">
        <f>IF(Gesamtüberblick!E16="","",Gesamtüberblick!E16)</f>
        <v>0.28037335399467755</v>
      </c>
      <c r="H10" s="88">
        <f>IF(Gesamtüberblick!F16="","",Gesamtüberblick!F16)</f>
        <v>1.5051242020761533</v>
      </c>
      <c r="I10" s="88">
        <f>IF(Gesamtüberblick!G16="","",Gesamtüberblick!G16)</f>
        <v>0.19389363256497139</v>
      </c>
      <c r="J10" s="88">
        <f>IF(Gesamtüberblick!H16="","",Gesamtüberblick!H16)</f>
        <v>0.11902664326524315</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f>IF(Gesamtüberblick!W16="","",Gesamtüberblick!W16)</f>
        <v>0.1529192841</v>
      </c>
      <c r="X10" s="88">
        <f>IF(Gesamtüberblick!X16="","",Gesamtüberblick!X16)</f>
        <v>2.5883432500000001E-2</v>
      </c>
      <c r="Y10" s="88">
        <f>IF(Gesamtüberblick!Y16="","",Gesamtüberblick!Y16)</f>
        <v>1.9305146779255815E-2</v>
      </c>
      <c r="Z10" s="88">
        <f>IF(Gesamtüberblick!Z16="","",Gesamtüberblick!Z16)</f>
        <v>4.5211831199999993E-3</v>
      </c>
      <c r="AA10" s="88">
        <f>IF(Gesamtüberblick!AA16="","",Gesamtüberblick!AA16)</f>
        <v>-0.11541157790838071</v>
      </c>
    </row>
    <row r="11" spans="1:33" x14ac:dyDescent="0.3">
      <c r="A11" t="s">
        <v>257</v>
      </c>
      <c r="B11" t="s">
        <v>22</v>
      </c>
      <c r="C11" t="s">
        <v>194</v>
      </c>
      <c r="D11" s="72" t="s">
        <v>258</v>
      </c>
      <c r="E11" s="88">
        <f>IF(Gesamtüberblick!C17="","",Gesamtüberblick!C17)</f>
        <v>0.29281568375417</v>
      </c>
      <c r="F11" s="88">
        <f>IF(Gesamtüberblick!D17="","",Gesamtüberblick!D17)</f>
        <v>5.8927088496088929E-2</v>
      </c>
      <c r="G11" s="88">
        <f>IF(Gesamtüberblick!E17="","",Gesamtüberblick!E17)</f>
        <v>7.81104793560643E-2</v>
      </c>
      <c r="H11" s="88">
        <f>IF(Gesamtüberblick!F17="","",Gesamtüberblick!F17)</f>
        <v>0.42985325160632321</v>
      </c>
      <c r="I11" s="88">
        <f>IF(Gesamtüberblick!G17="","",Gesamtüberblick!G17)</f>
        <v>0.11319167569579401</v>
      </c>
      <c r="J11" s="88">
        <f>IF(Gesamtüberblick!H17="","",Gesamtüberblick!H17)</f>
        <v>3.5202910236142457E-2</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f>IF(Gesamtüberblick!W17="","",Gesamtüberblick!W17)</f>
        <v>4.5290133900000001E-2</v>
      </c>
      <c r="X11" s="88">
        <f>IF(Gesamtüberblick!X17="","",Gesamtüberblick!X17)</f>
        <v>1.56739415E-2</v>
      </c>
      <c r="Y11" s="88">
        <f>IF(Gesamtüberblick!Y17="","",Gesamtüberblick!Y17)</f>
        <v>5.7782944333781058E-3</v>
      </c>
      <c r="Z11" s="88">
        <f>IF(Gesamtüberblick!Z17="","",Gesamtüberblick!Z17)</f>
        <v>1.5739104960000002E-3</v>
      </c>
      <c r="AA11" s="88">
        <f>IF(Gesamtüberblick!AA17="","",Gesamtüberblick!AA17)</f>
        <v>-3.8796044665169963E-2</v>
      </c>
    </row>
    <row r="12" spans="1:33" x14ac:dyDescent="0.3">
      <c r="A12" t="s">
        <v>219</v>
      </c>
      <c r="B12" t="s">
        <v>23</v>
      </c>
      <c r="C12" t="s">
        <v>142</v>
      </c>
      <c r="D12" s="72" t="s">
        <v>220</v>
      </c>
      <c r="E12" s="88">
        <f>IF(Gesamtüberblick!C18="","",Gesamtüberblick!C18)</f>
        <v>1.7685473206755806E-3</v>
      </c>
      <c r="F12" s="88">
        <f>IF(Gesamtüberblick!D18="","",Gesamtüberblick!D18)</f>
        <v>5.6766411434716319E-5</v>
      </c>
      <c r="G12" s="88">
        <f>IF(Gesamtüberblick!E18="","",Gesamtüberblick!E18)</f>
        <v>1.4597493128876317E-4</v>
      </c>
      <c r="H12" s="88">
        <f>IF(Gesamtüberblick!F18="","",Gesamtüberblick!F18)</f>
        <v>1.9712886633990599E-3</v>
      </c>
      <c r="I12" s="88">
        <f>IF(Gesamtüberblick!G18="","",Gesamtüberblick!G18)</f>
        <v>7.8323801971890564E-5</v>
      </c>
      <c r="J12" s="88">
        <f>IF(Gesamtüberblick!H18="","",Gesamtüberblick!H18)</f>
        <v>1.1204058015954361E-6</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f>IF(Gesamtüberblick!W18="","",Gesamtüberblick!W18)</f>
        <v>1.1430443309999999E-6</v>
      </c>
      <c r="X12" s="88">
        <f>IF(Gesamtüberblick!X18="","",Gesamtüberblick!X18)</f>
        <v>1.5099225749999998E-5</v>
      </c>
      <c r="Y12" s="88">
        <f>IF(Gesamtüberblick!Y18="","",Gesamtüberblick!Y18)</f>
        <v>4.0764115480548136E-5</v>
      </c>
      <c r="Z12" s="88">
        <f>IF(Gesamtüberblick!Z18="","",Gesamtüberblick!Z18)</f>
        <v>2.0251399199999998E-7</v>
      </c>
      <c r="AA12" s="88">
        <f>IF(Gesamtüberblick!AA18="","",Gesamtüberblick!AA18)</f>
        <v>-1.5356073731306528E-5</v>
      </c>
    </row>
    <row r="13" spans="1:33" x14ac:dyDescent="0.3">
      <c r="A13" t="s">
        <v>221</v>
      </c>
      <c r="B13" t="s">
        <v>24</v>
      </c>
      <c r="C13" t="s">
        <v>143</v>
      </c>
      <c r="D13" s="72" t="s">
        <v>9</v>
      </c>
      <c r="E13" s="88">
        <f>IF(Gesamtüberblick!C19="","",Gesamtüberblick!C19)</f>
        <v>793.80224970760037</v>
      </c>
      <c r="F13" s="88">
        <f>IF(Gesamtüberblick!D19="","",Gesamtüberblick!D19)</f>
        <v>246.63339012153378</v>
      </c>
      <c r="G13" s="88">
        <f>IF(Gesamtüberblick!E19="","",Gesamtüberblick!E19)</f>
        <v>173.61095703911255</v>
      </c>
      <c r="H13" s="88">
        <f>IF(Gesamtüberblick!F19="","",Gesamtüberblick!F19)</f>
        <v>1214.0465968682465</v>
      </c>
      <c r="I13" s="88">
        <f>IF(Gesamtüberblick!G19="","",Gesamtüberblick!G19)</f>
        <v>425.03352584454154</v>
      </c>
      <c r="J13" s="88">
        <f>IF(Gesamtüberblick!H19="","",Gesamtüberblick!H19)</f>
        <v>33.595043585406174</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f>IF(Gesamtüberblick!W19="","",Gesamtüberblick!W19)</f>
        <v>42.884519699999998</v>
      </c>
      <c r="X13" s="88">
        <f>IF(Gesamtüberblick!X19="","",Gesamtüberblick!X19)</f>
        <v>65.601702500000002</v>
      </c>
      <c r="Y13" s="88">
        <f>IF(Gesamtüberblick!Y19="","",Gesamtüberblick!Y19)</f>
        <v>8.9743388714980945</v>
      </c>
      <c r="Z13" s="88">
        <f>IF(Gesamtüberblick!Z19="","",Gesamtüberblick!Z19)</f>
        <v>3.6341968799999997</v>
      </c>
      <c r="AA13" s="88">
        <f>IF(Gesamtüberblick!AA19="","",Gesamtüberblick!AA19)</f>
        <v>-117.28251775421629</v>
      </c>
    </row>
    <row r="14" spans="1:33" x14ac:dyDescent="0.3">
      <c r="A14" t="s">
        <v>263</v>
      </c>
      <c r="B14" t="s">
        <v>165</v>
      </c>
      <c r="C14" t="s">
        <v>144</v>
      </c>
      <c r="D14" s="72" t="s">
        <v>145</v>
      </c>
      <c r="E14" s="88">
        <f>IF(Gesamtüberblick!C20="","",Gesamtüberblick!C20)</f>
        <v>11.004729357387113</v>
      </c>
      <c r="F14" s="88">
        <f>IF(Gesamtüberblick!D20="","",Gesamtüberblick!D20)</f>
        <v>1.0167873421592153</v>
      </c>
      <c r="G14" s="88">
        <f>IF(Gesamtüberblick!E20="","",Gesamtüberblick!E20)</f>
        <v>5.5346701468087345E-2</v>
      </c>
      <c r="H14" s="88">
        <f>IF(Gesamtüberblick!F20="","",Gesamtüberblick!F20)</f>
        <v>12.076863401014416</v>
      </c>
      <c r="I14" s="88">
        <f>IF(Gesamtüberblick!G20="","",Gesamtüberblick!G20)</f>
        <v>2.0296641557086446</v>
      </c>
      <c r="J14" s="88">
        <f>IF(Gesamtüberblick!H20="","",Gesamtüberblick!H20)</f>
        <v>0.10554936605997012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f>IF(Gesamtüberblick!W20="","",Gesamtüberblick!W20)</f>
        <v>9.2414427600000001E-2</v>
      </c>
      <c r="X14" s="88">
        <f>IF(Gesamtüberblick!X20="","",Gesamtüberblick!X20)</f>
        <v>0.27045397499999996</v>
      </c>
      <c r="Y14" s="88">
        <f>IF(Gesamtüberblick!Y20="","",Gesamtüberblick!Y20)</f>
        <v>0.10878555825206374</v>
      </c>
      <c r="Z14" s="88">
        <f>IF(Gesamtüberblick!Z20="","",Gesamtüberblick!Z20)</f>
        <v>0.16054762320000002</v>
      </c>
      <c r="AA14" s="88">
        <f>IF(Gesamtüberblick!AA20="","",Gesamtüberblick!AA20)</f>
        <v>-0.87160423599739456</v>
      </c>
    </row>
    <row r="15" spans="1:33" x14ac:dyDescent="0.3">
      <c r="A15" t="s">
        <v>252</v>
      </c>
      <c r="B15" t="s">
        <v>26</v>
      </c>
      <c r="C15" t="s">
        <v>74</v>
      </c>
      <c r="D15" s="72" t="s">
        <v>9</v>
      </c>
      <c r="E15" s="88">
        <f>IF(Gesamtüberblick!C21="","",Gesamtüberblick!C21)</f>
        <v>178.39413601327624</v>
      </c>
      <c r="F15" s="88">
        <f>IF(Gesamtüberblick!D21="","",Gesamtüberblick!D21)</f>
        <v>3.8767093459367294</v>
      </c>
      <c r="G15" s="88">
        <f>IF(Gesamtüberblick!E21="","",Gesamtüberblick!E21)</f>
        <v>316.59056277946388</v>
      </c>
      <c r="H15" s="88">
        <f>IF(Gesamtüberblick!F21="","",Gesamtüberblick!F21)</f>
        <v>498.86140813867684</v>
      </c>
      <c r="I15" s="88">
        <f>IF(Gesamtüberblick!G21="","",Gesamtüberblick!G21)</f>
        <v>6.2174795738140487</v>
      </c>
      <c r="J15" s="88">
        <f>IF(Gesamtüberblick!H21="","",Gesamtüberblick!H21)</f>
        <v>19.225320091051014</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f>IF(Gesamtüberblick!W21="","",Gesamtüberblick!W21)</f>
        <v>0.24398272799999998</v>
      </c>
      <c r="X15" s="88">
        <f>IF(Gesamtüberblick!X21="","",Gesamtüberblick!X21)</f>
        <v>1.031161</v>
      </c>
      <c r="Y15" s="88">
        <f>IF(Gesamtüberblick!Y21="","",Gesamtüberblick!Y21)</f>
        <v>1.3913183560301148</v>
      </c>
      <c r="Z15" s="88">
        <f>IF(Gesamtüberblick!Z21="","",Gesamtüberblick!Z21)</f>
        <v>3.0768719999999999E-2</v>
      </c>
      <c r="AA15" s="88">
        <f>IF(Gesamtüberblick!AA21="","",Gesamtüberblick!AA21)</f>
        <v>-21.323050876347793</v>
      </c>
    </row>
    <row r="16" spans="1:33" x14ac:dyDescent="0.3">
      <c r="A16" t="s">
        <v>253</v>
      </c>
      <c r="B16" t="s">
        <v>28</v>
      </c>
      <c r="C16" t="s">
        <v>75</v>
      </c>
      <c r="D16" s="72" t="s">
        <v>9</v>
      </c>
      <c r="E16" s="88">
        <f>IF(Gesamtüberblick!C22="","",Gesamtüberblick!C22)</f>
        <v>0.81639621824492514</v>
      </c>
      <c r="F16" s="88">
        <f>IF(Gesamtüberblick!D22="","",Gesamtüberblick!D22)</f>
        <v>0</v>
      </c>
      <c r="G16" s="88">
        <f>IF(Gesamtüberblick!E22="","",Gesamtüberblick!E22)</f>
        <v>19.015111853996707</v>
      </c>
      <c r="H16" s="88">
        <f>IF(Gesamtüberblick!F22="","",Gesamtüberblick!F22)</f>
        <v>19.831508072241633</v>
      </c>
      <c r="I16" s="88">
        <f>IF(Gesamtüberblick!G22="","",Gesamtüberblick!G22)</f>
        <v>0</v>
      </c>
      <c r="J16" s="88">
        <f>IF(Gesamtüberblick!H22="","",Gesamtüberblick!H22)</f>
        <v>-19.015111853996707</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f>IF(Gesamtüberblick!W22="","",Gesamtüberblick!W22)</f>
        <v>0</v>
      </c>
      <c r="X16" s="88">
        <f>IF(Gesamtüberblick!X22="","",Gesamtüberblick!X22)</f>
        <v>0</v>
      </c>
      <c r="Y16" s="88">
        <f>IF(Gesamtüberblick!Y22="","",Gesamtüberblick!Y22)</f>
        <v>-0.79680270900704686</v>
      </c>
      <c r="Z16" s="88">
        <f>IF(Gesamtüberblick!Z22="","",Gesamtüberblick!Z22)</f>
        <v>0</v>
      </c>
      <c r="AA16" s="88">
        <f>IF(Gesamtüberblick!AA22="","",Gesamtüberblick!AA22)</f>
        <v>0</v>
      </c>
    </row>
    <row r="17" spans="1:33" x14ac:dyDescent="0.3">
      <c r="A17" t="s">
        <v>254</v>
      </c>
      <c r="B17" t="s">
        <v>29</v>
      </c>
      <c r="C17" t="s">
        <v>76</v>
      </c>
      <c r="D17" s="72" t="s">
        <v>9</v>
      </c>
      <c r="E17" s="88">
        <f>IF(Gesamtüberblick!C23="","",Gesamtüberblick!C23)</f>
        <v>179.21053223152117</v>
      </c>
      <c r="F17" s="88">
        <f>IF(Gesamtüberblick!D23="","",Gesamtüberblick!D23)</f>
        <v>3.8767093459367294</v>
      </c>
      <c r="G17" s="88">
        <f>IF(Gesamtüberblick!E23="","",Gesamtüberblick!E23)</f>
        <v>335.60567463346058</v>
      </c>
      <c r="H17" s="88">
        <f>IF(Gesamtüberblick!F23="","",Gesamtüberblick!F23)</f>
        <v>518.6929162109185</v>
      </c>
      <c r="I17" s="88">
        <f>IF(Gesamtüberblick!G23="","",Gesamtüberblick!G23)</f>
        <v>6.2174795738140487</v>
      </c>
      <c r="J17" s="88">
        <f>IF(Gesamtüberblick!H23="","",Gesamtüberblick!H23)</f>
        <v>0.21020823705430369</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f>IF(Gesamtüberblick!W23="","",Gesamtüberblick!W23)</f>
        <v>0.24398272799999998</v>
      </c>
      <c r="X17" s="88">
        <f>IF(Gesamtüberblick!X23="","",Gesamtüberblick!X23)</f>
        <v>1.031161</v>
      </c>
      <c r="Y17" s="88">
        <f>IF(Gesamtüberblick!Y23="","",Gesamtüberblick!Y23)</f>
        <v>0.59451564702306792</v>
      </c>
      <c r="Z17" s="88">
        <f>IF(Gesamtüberblick!Z23="","",Gesamtüberblick!Z23)</f>
        <v>3.0768719999999999E-2</v>
      </c>
      <c r="AA17" s="88">
        <f>IF(Gesamtüberblick!AA23="","",Gesamtüberblick!AA23)</f>
        <v>-21.323050876347793</v>
      </c>
    </row>
    <row r="18" spans="1:33" x14ac:dyDescent="0.3">
      <c r="A18" t="s">
        <v>249</v>
      </c>
      <c r="B18" t="s">
        <v>30</v>
      </c>
      <c r="C18" t="s">
        <v>77</v>
      </c>
      <c r="D18" s="72" t="s">
        <v>9</v>
      </c>
      <c r="E18" s="88">
        <f>IF(Gesamtüberblick!C24="","",Gesamtüberblick!C24)</f>
        <v>775.49681437969889</v>
      </c>
      <c r="F18" s="88">
        <f>IF(Gesamtüberblick!D24="","",Gesamtüberblick!D24)</f>
        <v>246.63710268482805</v>
      </c>
      <c r="G18" s="88">
        <f>IF(Gesamtüberblick!E24="","",Gesamtüberblick!E24)</f>
        <v>161.95813331004331</v>
      </c>
      <c r="H18" s="88">
        <f>IF(Gesamtüberblick!F24="","",Gesamtüberblick!F24)</f>
        <v>1184.0920503745701</v>
      </c>
      <c r="I18" s="88">
        <f>IF(Gesamtüberblick!G24="","",Gesamtüberblick!G24)</f>
        <v>425.04174698455353</v>
      </c>
      <c r="J18" s="88">
        <f>IF(Gesamtüberblick!H24="","",Gesamtüberblick!H24)</f>
        <v>45.325761226790007</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f>IF(Gesamtüberblick!W24="","",Gesamtüberblick!W24)</f>
        <v>42.8847375</v>
      </c>
      <c r="X18" s="88">
        <f>IF(Gesamtüberblick!X24="","",Gesamtüberblick!X24)</f>
        <v>65.602689999999996</v>
      </c>
      <c r="Y18" s="88">
        <f>IF(Gesamtüberblick!Y24="","",Gesamtüberblick!Y24)</f>
        <v>8.9752522830653554</v>
      </c>
      <c r="Z18" s="88">
        <f>IF(Gesamtüberblick!Z24="","",Gesamtüberblick!Z24)</f>
        <v>3.6345024000000001</v>
      </c>
      <c r="AA18" s="88">
        <f>IF(Gesamtüberblick!AA24="","",Gesamtüberblick!AA24)</f>
        <v>-117.28320725423001</v>
      </c>
    </row>
    <row r="19" spans="1:33" x14ac:dyDescent="0.3">
      <c r="A19" t="s">
        <v>250</v>
      </c>
      <c r="B19" t="s">
        <v>31</v>
      </c>
      <c r="C19" t="s">
        <v>78</v>
      </c>
      <c r="D19" s="72" t="s">
        <v>9</v>
      </c>
      <c r="E19" s="88">
        <f>IF(Gesamtüberblick!C25="","",Gesamtüberblick!C25)</f>
        <v>18.417279977931507</v>
      </c>
      <c r="F19" s="88">
        <f>IF(Gesamtüberblick!D25="","",Gesamtüberblick!D25)</f>
        <v>0</v>
      </c>
      <c r="G19" s="88">
        <f>IF(Gesamtüberblick!E25="","",Gesamtüberblick!E25)</f>
        <v>11.7305159671734</v>
      </c>
      <c r="H19" s="88">
        <f>IF(Gesamtüberblick!F25="","",Gesamtüberblick!F25)</f>
        <v>30.147795945104907</v>
      </c>
      <c r="I19" s="88">
        <f>IF(Gesamtüberblick!G25="","",Gesamtüberblick!G25)</f>
        <v>0</v>
      </c>
      <c r="J19" s="88">
        <f>IF(Gesamtüberblick!H25="","",Gesamtüberblick!H25)</f>
        <v>-11.7305159671734</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f>IF(Gesamtüberblick!W25="","",Gesamtüberblick!W25)</f>
        <v>0</v>
      </c>
      <c r="X19" s="88">
        <f>IF(Gesamtüberblick!X25="","",Gesamtüberblick!X25)</f>
        <v>0</v>
      </c>
      <c r="Y19" s="88">
        <f>IF(Gesamtüberblick!Y25="","",Gesamtüberblick!Y25)</f>
        <v>-17.97526525846115</v>
      </c>
      <c r="Z19" s="88">
        <f>IF(Gesamtüberblick!Z25="","",Gesamtüberblick!Z25)</f>
        <v>0</v>
      </c>
      <c r="AA19" s="88">
        <f>IF(Gesamtüberblick!AA25="","",Gesamtüberblick!AA25)</f>
        <v>0</v>
      </c>
    </row>
    <row r="20" spans="1:33" x14ac:dyDescent="0.3">
      <c r="A20" t="s">
        <v>251</v>
      </c>
      <c r="B20" t="s">
        <v>32</v>
      </c>
      <c r="C20" t="s">
        <v>79</v>
      </c>
      <c r="D20" s="72" t="s">
        <v>9</v>
      </c>
      <c r="E20" s="88">
        <f>IF(Gesamtüberblick!C26="","",Gesamtüberblick!C26)</f>
        <v>793.91409435763023</v>
      </c>
      <c r="F20" s="88">
        <f>IF(Gesamtüberblick!D26="","",Gesamtüberblick!D26)</f>
        <v>246.63710268482805</v>
      </c>
      <c r="G20" s="88">
        <f>IF(Gesamtüberblick!E26="","",Gesamtüberblick!E26)</f>
        <v>173.68864927721671</v>
      </c>
      <c r="H20" s="88">
        <f>IF(Gesamtüberblick!F26="","",Gesamtüberblick!F26)</f>
        <v>1214.2398463196748</v>
      </c>
      <c r="I20" s="88">
        <f>IF(Gesamtüberblick!G26="","",Gesamtüberblick!G26)</f>
        <v>425.04174698455353</v>
      </c>
      <c r="J20" s="88">
        <f>IF(Gesamtüberblick!H26="","",Gesamtüberblick!H26)</f>
        <v>33.595245259616604</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f>IF(Gesamtüberblick!W26="","",Gesamtüberblick!W26)</f>
        <v>42.8847375</v>
      </c>
      <c r="X20" s="88">
        <f>IF(Gesamtüberblick!X26="","",Gesamtüberblick!X26)</f>
        <v>65.602689999999996</v>
      </c>
      <c r="Y20" s="88">
        <f>IF(Gesamtüberblick!Y26="","",Gesamtüberblick!Y26)</f>
        <v>-9.0000129753957943</v>
      </c>
      <c r="Z20" s="88">
        <f>IF(Gesamtüberblick!Z26="","",Gesamtüberblick!Z26)</f>
        <v>3.6345024000000001</v>
      </c>
      <c r="AA20" s="88">
        <f>IF(Gesamtüberblick!AA26="","",Gesamtüberblick!AA26)</f>
        <v>-117.28320725423001</v>
      </c>
    </row>
    <row r="21" spans="1:33" x14ac:dyDescent="0.3">
      <c r="A21" t="s">
        <v>261</v>
      </c>
      <c r="B21" t="s">
        <v>33</v>
      </c>
      <c r="C21" t="s">
        <v>80</v>
      </c>
      <c r="D21" s="72" t="s">
        <v>8</v>
      </c>
      <c r="E21" s="88">
        <f>IF(Gesamtüberblick!C27="","",Gesamtüberblick!C27)</f>
        <v>0</v>
      </c>
      <c r="F21" s="88">
        <f>IF(Gesamtüberblick!D27="","",Gesamtüberblick!D27)</f>
        <v>0</v>
      </c>
      <c r="G21" s="88">
        <f>IF(Gesamtüberblick!E27="","",Gesamtüberblick!E27)</f>
        <v>0</v>
      </c>
      <c r="H21" s="88">
        <f>IF(Gesamtüberblick!F27="","",Gesamtüberblick!F27)</f>
        <v>0</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f>IF(Gesamtüberblick!W27="","",Gesamtüberblick!W27)</f>
        <v>0</v>
      </c>
      <c r="X21" s="88">
        <f>IF(Gesamtüberblick!X27="","",Gesamtüberblick!X27)</f>
        <v>0</v>
      </c>
      <c r="Y21" s="88">
        <f>IF(Gesamtüberblick!Y27="","",Gesamtüberblick!Y27)</f>
        <v>0</v>
      </c>
      <c r="Z21" s="88">
        <f>IF(Gesamtüberblick!Z27="","",Gesamtüberblick!Z27)</f>
        <v>0</v>
      </c>
      <c r="AA21" s="88">
        <f>IF(Gesamtüberblick!AA27="","",Gesamtüberblick!AA27)</f>
        <v>0</v>
      </c>
    </row>
    <row r="22" spans="1:33"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f>IF(Gesamtüberblick!W28="","",Gesamtüberblick!W28)</f>
        <v>0</v>
      </c>
      <c r="X22" s="88">
        <f>IF(Gesamtüberblick!X28="","",Gesamtüberblick!X28)</f>
        <v>0</v>
      </c>
      <c r="Y22" s="88">
        <f>IF(Gesamtüberblick!Y28="","",Gesamtüberblick!Y28)</f>
        <v>0</v>
      </c>
      <c r="Z22" s="88">
        <f>IF(Gesamtüberblick!Z28="","",Gesamtüberblick!Z28)</f>
        <v>0</v>
      </c>
      <c r="AA22" s="88">
        <f>IF(Gesamtüberblick!AA28="","",Gesamtüberblick!AA28)</f>
        <v>0</v>
      </c>
    </row>
    <row r="23" spans="1:33"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f>IF(Gesamtüberblick!W29="","",Gesamtüberblick!W29)</f>
        <v>0</v>
      </c>
      <c r="X23" s="88">
        <f>IF(Gesamtüberblick!X29="","",Gesamtüberblick!X29)</f>
        <v>0</v>
      </c>
      <c r="Y23" s="88">
        <f>IF(Gesamtüberblick!Y29="","",Gesamtüberblick!Y29)</f>
        <v>0</v>
      </c>
      <c r="Z23" s="88">
        <f>IF(Gesamtüberblick!Z29="","",Gesamtüberblick!Z29)</f>
        <v>0</v>
      </c>
      <c r="AA23" s="88">
        <f>IF(Gesamtüberblick!AA29="","",Gesamtüberblick!AA29)</f>
        <v>0</v>
      </c>
    </row>
    <row r="24" spans="1:33"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ND*</v>
      </c>
      <c r="X24" s="88" t="str">
        <f>IF(Gesamtüberblick!X30="","",Gesamtüberblick!X30)</f>
        <v>ND*</v>
      </c>
      <c r="Y24" s="88" t="str">
        <f>IF(Gesamtüberblick!Y30="","",Gesamtüberblick!Y30)</f>
        <v>ND*</v>
      </c>
      <c r="Z24" s="88" t="str">
        <f>IF(Gesamtüberblick!Z30="","",Gesamtüberblick!Z30)</f>
        <v>ND*</v>
      </c>
      <c r="AA24" s="88">
        <f>IF(Gesamtüberblick!AA30="","",Gesamtüberblick!AA30)</f>
        <v>0</v>
      </c>
    </row>
    <row r="25" spans="1:33" x14ac:dyDescent="0.3">
      <c r="A25" t="s">
        <v>240</v>
      </c>
      <c r="B25" t="s">
        <v>38</v>
      </c>
      <c r="C25" t="s">
        <v>84</v>
      </c>
      <c r="D25" s="72" t="s">
        <v>8</v>
      </c>
      <c r="E25" s="88">
        <f>IF(Gesamtüberblick!C31="","",Gesamtüberblick!C31)</f>
        <v>1.858622661373439E-3</v>
      </c>
      <c r="F25" s="88">
        <f>IF(Gesamtüberblick!D31="","",Gesamtüberblick!D31)</f>
        <v>1.5690065070828026E-3</v>
      </c>
      <c r="G25" s="88">
        <f>IF(Gesamtüberblick!E31="","",Gesamtüberblick!E31)</f>
        <v>8.9519644934243708E-4</v>
      </c>
      <c r="H25" s="88">
        <f>IF(Gesamtüberblick!F31="","",Gesamtüberblick!F31)</f>
        <v>4.3228256177986792E-3</v>
      </c>
      <c r="I25" s="88">
        <f>IF(Gesamtüberblick!G31="","",Gesamtüberblick!G31)</f>
        <v>2.6413303109814592E-3</v>
      </c>
      <c r="J25" s="88">
        <f>IF(Gesamtüberblick!H31="","",Gesamtüberblick!H31)</f>
        <v>2.2528419760502571E-4</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f>IF(Gesamtüberblick!W31="","",Gesamtüberblick!W31)</f>
        <v>2.8861762050000003E-4</v>
      </c>
      <c r="X25" s="88">
        <f>IF(Gesamtüberblick!X31="","",Gesamtüberblick!X31)</f>
        <v>4.1733804999999997E-4</v>
      </c>
      <c r="Y25" s="88">
        <f>IF(Gesamtüberblick!Y31="","",Gesamtüberblick!Y31)</f>
        <v>4.9734046892261221E-5</v>
      </c>
      <c r="Z25" s="88">
        <f>IF(Gesamtüberblick!Z31="","",Gesamtüberblick!Z31)</f>
        <v>1.9256461919999998E-5</v>
      </c>
      <c r="AA25" s="88">
        <f>IF(Gesamtüberblick!AA31="","",Gesamtüberblick!AA31)</f>
        <v>-5.1486895494315345E-4</v>
      </c>
    </row>
    <row r="26" spans="1:33" x14ac:dyDescent="0.3">
      <c r="A26" t="s">
        <v>245</v>
      </c>
      <c r="B26" t="s">
        <v>40</v>
      </c>
      <c r="C26" t="s">
        <v>85</v>
      </c>
      <c r="D26" s="72" t="s">
        <v>8</v>
      </c>
      <c r="E26" s="88">
        <f>IF(Gesamtüberblick!C32="","",Gesamtüberblick!C32)</f>
        <v>8.3534702591471675</v>
      </c>
      <c r="F26" s="88">
        <f>IF(Gesamtüberblick!D32="","",Gesamtüberblick!D32)</f>
        <v>12.257422469693196</v>
      </c>
      <c r="G26" s="88">
        <f>IF(Gesamtüberblick!E32="","",Gesamtüberblick!E32)</f>
        <v>35.230399845611487</v>
      </c>
      <c r="H26" s="88">
        <f>IF(Gesamtüberblick!F32="","",Gesamtüberblick!F32)</f>
        <v>55.841292574451849</v>
      </c>
      <c r="I26" s="88">
        <f>IF(Gesamtüberblick!G32="","",Gesamtüberblick!G32)</f>
        <v>37.246476030170498</v>
      </c>
      <c r="J26" s="88">
        <f>IF(Gesamtüberblick!H32="","",Gesamtüberblick!H32)</f>
        <v>0.14542198138669882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f>IF(Gesamtüberblick!W32="","",Gesamtüberblick!W32)</f>
        <v>6.1438617899999999E-2</v>
      </c>
      <c r="X26" s="88">
        <f>IF(Gesamtüberblick!X32="","",Gesamtüberblick!X32)</f>
        <v>3.2603362499999995</v>
      </c>
      <c r="Y26" s="88">
        <f>IF(Gesamtüberblick!Y32="","",Gesamtüberblick!Y32)</f>
        <v>0.27108714692724378</v>
      </c>
      <c r="Z26" s="88">
        <f>IF(Gesamtüberblick!Z32="","",Gesamtüberblick!Z32)</f>
        <v>23.994400079999998</v>
      </c>
      <c r="AA26" s="88">
        <f>IF(Gesamtüberblick!AA32="","",Gesamtüberblick!AA32)</f>
        <v>-0.53846423418036982</v>
      </c>
    </row>
    <row r="27" spans="1:33" x14ac:dyDescent="0.3">
      <c r="A27" t="s">
        <v>260</v>
      </c>
      <c r="B27" t="s">
        <v>41</v>
      </c>
      <c r="C27" t="s">
        <v>86</v>
      </c>
      <c r="D27" s="72" t="s">
        <v>8</v>
      </c>
      <c r="E27" s="88">
        <f>IF(Gesamtüberblick!C33="","",Gesamtüberblick!C33)</f>
        <v>7.4197875617113031E-3</v>
      </c>
      <c r="F27" s="88">
        <f>IF(Gesamtüberblick!D33="","",Gesamtüberblick!D33)</f>
        <v>1.4768714008579387E-4</v>
      </c>
      <c r="G27" s="88">
        <f>IF(Gesamtüberblick!E33="","",Gesamtüberblick!E33)</f>
        <v>2.5988647995597831E-4</v>
      </c>
      <c r="H27" s="88">
        <f>IF(Gesamtüberblick!F33="","",Gesamtüberblick!F33)</f>
        <v>7.8273611817530758E-3</v>
      </c>
      <c r="I27" s="88">
        <f>IF(Gesamtüberblick!G33="","",Gesamtüberblick!G33)</f>
        <v>2.3506341557245905E-4</v>
      </c>
      <c r="J27" s="88">
        <f>IF(Gesamtüberblick!H33="","",Gesamtüberblick!H33)</f>
        <v>7.0930738208247333E-6</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f>IF(Gesamtüberblick!W33="","",Gesamtüberblick!W33)</f>
        <v>8.4175145999999999E-6</v>
      </c>
      <c r="X27" s="88">
        <f>IF(Gesamtüberblick!X33="","",Gesamtüberblick!X33)</f>
        <v>3.9283114999999998E-5</v>
      </c>
      <c r="Y27" s="88">
        <f>IF(Gesamtüberblick!Y33="","",Gesamtüberblick!Y33)</f>
        <v>3.3158308193706189E-5</v>
      </c>
      <c r="Z27" s="88">
        <f>IF(Gesamtüberblick!Z33="","",Gesamtüberblick!Z33)</f>
        <v>9.6133787999999999E-7</v>
      </c>
      <c r="AA27" s="88">
        <f>IF(Gesamtüberblick!AA33="","",Gesamtüberblick!AA33)</f>
        <v>-4.4581786114400099E-4</v>
      </c>
    </row>
    <row r="28" spans="1:33"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f>IF(Gesamtüberblick!W34="","",Gesamtüberblick!W34)</f>
        <v>0</v>
      </c>
      <c r="X28" s="88">
        <f>IF(Gesamtüberblick!X34="","",Gesamtüberblick!X34)</f>
        <v>0</v>
      </c>
      <c r="Y28" s="88">
        <f>IF(Gesamtüberblick!Y34="","",Gesamtüberblick!Y34)</f>
        <v>0</v>
      </c>
      <c r="Z28" s="88">
        <f>IF(Gesamtüberblick!Z34="","",Gesamtüberblick!Z34)</f>
        <v>0</v>
      </c>
      <c r="AA28" s="88">
        <f>IF(Gesamtüberblick!AA34="","",Gesamtüberblick!AA34)</f>
        <v>0</v>
      </c>
    </row>
    <row r="29" spans="1:33"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f>IF(Gesamtüberblick!W35="","",Gesamtüberblick!W35)</f>
        <v>0</v>
      </c>
      <c r="X29" s="88">
        <f>IF(Gesamtüberblick!X35="","",Gesamtüberblick!X35)</f>
        <v>0</v>
      </c>
      <c r="Y29" s="88">
        <f>IF(Gesamtüberblick!Y35="","",Gesamtüberblick!Y35)</f>
        <v>0</v>
      </c>
      <c r="Z29" s="88">
        <f>IF(Gesamtüberblick!Z35="","",Gesamtüberblick!Z35)</f>
        <v>0</v>
      </c>
      <c r="AA29" s="88">
        <f>IF(Gesamtüberblick!AA35="","",Gesamtüberblick!AA35)</f>
        <v>0</v>
      </c>
    </row>
    <row r="30" spans="1:33"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f>IF(Gesamtüberblick!W36="","",Gesamtüberblick!W36)</f>
        <v>0</v>
      </c>
      <c r="X30" s="88">
        <f>IF(Gesamtüberblick!X36="","",Gesamtüberblick!X36)</f>
        <v>0</v>
      </c>
      <c r="Y30" s="88">
        <f>IF(Gesamtüberblick!Y36="","",Gesamtüberblick!Y36)</f>
        <v>0</v>
      </c>
      <c r="Z30" s="88">
        <f>IF(Gesamtüberblick!Z36="","",Gesamtüberblick!Z36)</f>
        <v>0</v>
      </c>
      <c r="AA30" s="88">
        <f>IF(Gesamtüberblick!AA36="","",Gesamtüberblick!AA36)</f>
        <v>0</v>
      </c>
    </row>
    <row r="31" spans="1:33"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f>IF(Gesamtüberblick!W37="","",Gesamtüberblick!W37)</f>
        <v>0</v>
      </c>
      <c r="X31" s="88">
        <f>IF(Gesamtüberblick!X37="","",Gesamtüberblick!X37)</f>
        <v>0</v>
      </c>
      <c r="Y31" s="88">
        <f>IF(Gesamtüberblick!Y37="","",Gesamtüberblick!Y37)</f>
        <v>0</v>
      </c>
      <c r="Z31" s="88">
        <f>IF(Gesamtüberblick!Z37="","",Gesamtüberblick!Z37)</f>
        <v>0</v>
      </c>
      <c r="AA31" s="88">
        <f>IF(Gesamtüberblick!AA37="","",Gesamtüberblick!AA37)</f>
        <v>0</v>
      </c>
      <c r="AB31" s="75"/>
      <c r="AC31" s="75"/>
      <c r="AD31" s="75"/>
      <c r="AE31" s="75"/>
      <c r="AF31" s="75"/>
      <c r="AG31" s="75"/>
    </row>
    <row r="32" spans="1:33"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f>IF(Gesamtüberblick!W38="","",Gesamtüberblick!W38)</f>
        <v>0</v>
      </c>
      <c r="X32" s="88">
        <f>IF(Gesamtüberblick!X38="","",Gesamtüberblick!X38)</f>
        <v>0</v>
      </c>
      <c r="Y32" s="88">
        <f>IF(Gesamtüberblick!Y38="","",Gesamtüberblick!Y38)</f>
        <v>0</v>
      </c>
      <c r="Z32" s="88">
        <f>IF(Gesamtüberblick!Z38="","",Gesamtüberblick!Z38)</f>
        <v>0</v>
      </c>
      <c r="AA32" s="88">
        <f>IF(Gesamtüberblick!AA38="","",Gesamtüberblick!AA38)</f>
        <v>0</v>
      </c>
    </row>
    <row r="33" spans="1:27" x14ac:dyDescent="0.3">
      <c r="A33" t="s">
        <v>255</v>
      </c>
      <c r="B33" t="s">
        <v>159</v>
      </c>
      <c r="C33" t="s">
        <v>146</v>
      </c>
      <c r="D33" s="72" t="s">
        <v>256</v>
      </c>
      <c r="E33" s="88">
        <f>IF(Gesamtüberblick!C39="","",Gesamtüberblick!C39)</f>
        <v>2.7270895333872255E-6</v>
      </c>
      <c r="F33" s="88">
        <f>IF(Gesamtüberblick!D39="","",Gesamtüberblick!D39)</f>
        <v>1.294016285951476E-6</v>
      </c>
      <c r="G33" s="88">
        <f>IF(Gesamtüberblick!E39="","",Gesamtüberblick!E39)</f>
        <v>1.1969727697862062E-6</v>
      </c>
      <c r="H33" s="88">
        <f>IF(Gesamtüberblick!F39="","",Gesamtüberblick!F39)</f>
        <v>5.2180785891249079E-6</v>
      </c>
      <c r="I33" s="88">
        <f>IF(Gesamtüberblick!G39="","",Gesamtüberblick!G39)</f>
        <v>2.7726273418069398E-6</v>
      </c>
      <c r="J33" s="88">
        <f>IF(Gesamtüberblick!H39="","",Gesamtüberblick!H39)</f>
        <v>6.4921011693642068E-7</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f>IF(Gesamtüberblick!W39="","",Gesamtüberblick!W39)</f>
        <v>8.4628486800000001E-7</v>
      </c>
      <c r="X33" s="88">
        <f>IF(Gesamtüberblick!X39="","",Gesamtüberblick!X39)</f>
        <v>3.4419375000000001E-7</v>
      </c>
      <c r="Y33" s="88">
        <f>IF(Gesamtüberblick!Y39="","",Gesamtüberblick!Y39)</f>
        <v>1.0241773900461207E-7</v>
      </c>
      <c r="Z33" s="88">
        <f>IF(Gesamtüberblick!Z39="","",Gesamtüberblick!Z39)</f>
        <v>2.4061612799999996E-8</v>
      </c>
      <c r="AA33" s="88">
        <f>IF(Gesamtüberblick!AA39="","",Gesamtüberblick!AA39)</f>
        <v>-5.883246204944252E-7</v>
      </c>
    </row>
    <row r="34" spans="1:27" x14ac:dyDescent="0.3">
      <c r="A34" t="s">
        <v>241</v>
      </c>
      <c r="B34" t="s">
        <v>160</v>
      </c>
      <c r="C34" t="s">
        <v>148</v>
      </c>
      <c r="D34" s="72" t="s">
        <v>242</v>
      </c>
      <c r="E34" s="88">
        <f>IF(Gesamtüberblick!C40="","",Gesamtüberblick!C40)</f>
        <v>6.0454513366066731</v>
      </c>
      <c r="F34" s="88">
        <f>IF(Gesamtüberblick!D40="","",Gesamtüberblick!D40)</f>
        <v>0.33384591938498975</v>
      </c>
      <c r="G34" s="88">
        <f>IF(Gesamtüberblick!E40="","",Gesamtüberblick!E40)</f>
        <v>0.46631252411695923</v>
      </c>
      <c r="H34" s="88">
        <f>IF(Gesamtüberblick!F40="","",Gesamtüberblick!F40)</f>
        <v>6.8456097801086218</v>
      </c>
      <c r="I34" s="88">
        <f>IF(Gesamtüberblick!G40="","",Gesamtüberblick!G40)</f>
        <v>0.53612497989788299</v>
      </c>
      <c r="J34" s="88">
        <f>IF(Gesamtüberblick!H40="","",Gesamtüberblick!H40)</f>
        <v>1.7022532494526749E-2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f>IF(Gesamtüberblick!W40="","",Gesamtüberblick!W40)</f>
        <v>2.035082874E-2</v>
      </c>
      <c r="X34" s="88">
        <f>IF(Gesamtüberblick!X40="","",Gesamtüberblick!X40)</f>
        <v>8.8799252499999995E-2</v>
      </c>
      <c r="Y34" s="88">
        <f>IF(Gesamtüberblick!Y40="","",Gesamtüberblick!Y40)</f>
        <v>7.1357864293074155E-2</v>
      </c>
      <c r="Z34" s="88">
        <f>IF(Gesamtüberblick!Z40="","",Gesamtüberblick!Z40)</f>
        <v>2.3018663040000002E-3</v>
      </c>
      <c r="AA34" s="88">
        <f>IF(Gesamtüberblick!AA40="","",Gesamtüberblick!AA40)</f>
        <v>-1.0491569222344057</v>
      </c>
    </row>
    <row r="35" spans="1:27" x14ac:dyDescent="0.3">
      <c r="A35" t="s">
        <v>291</v>
      </c>
      <c r="B35" t="s">
        <v>161</v>
      </c>
      <c r="C35" t="s">
        <v>149</v>
      </c>
      <c r="D35" s="72" t="s">
        <v>150</v>
      </c>
      <c r="E35" s="88">
        <f>IF(Gesamtüberblick!C41="","",Gesamtüberblick!C41)</f>
        <v>229.69587057578804</v>
      </c>
      <c r="F35" s="88">
        <f>IF(Gesamtüberblick!D41="","",Gesamtüberblick!D41)</f>
        <v>121.93096436310459</v>
      </c>
      <c r="G35" s="88">
        <f>IF(Gesamtüberblick!E41="","",Gesamtüberblick!E41)</f>
        <v>100.01871912001955</v>
      </c>
      <c r="H35" s="88">
        <f>IF(Gesamtüberblick!F41="","",Gesamtüberblick!F41)</f>
        <v>451.64555405891218</v>
      </c>
      <c r="I35" s="88">
        <f>IF(Gesamtüberblick!G41="","",Gesamtüberblick!G41)</f>
        <v>204.41112992744215</v>
      </c>
      <c r="J35" s="88">
        <f>IF(Gesamtüberblick!H41="","",Gesamtüberblick!H41)</f>
        <v>18.459535238401539</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f>IF(Gesamtüberblick!W41="","",Gesamtüberblick!W41)</f>
        <v>20.493423719999999</v>
      </c>
      <c r="X35" s="88">
        <f>IF(Gesamtüberblick!X41="","",Gesamtüberblick!X41)</f>
        <v>32.4322625</v>
      </c>
      <c r="Y35" s="88">
        <f>IF(Gesamtüberblick!Y41="","",Gesamtüberblick!Y41)</f>
        <v>7.0341257902618262</v>
      </c>
      <c r="Z35" s="88">
        <f>IF(Gesamtüberblick!Z41="","",Gesamtüberblick!Z41)</f>
        <v>1.7060220479999999</v>
      </c>
      <c r="AA35" s="88">
        <f>IF(Gesamtüberblick!AA41="","",Gesamtüberblick!AA41)</f>
        <v>-23.703631796512045</v>
      </c>
    </row>
    <row r="36" spans="1:27" x14ac:dyDescent="0.3">
      <c r="A36" t="s">
        <v>239</v>
      </c>
      <c r="B36" t="s">
        <v>162</v>
      </c>
      <c r="C36" t="s">
        <v>151</v>
      </c>
      <c r="D36" s="72" t="s">
        <v>152</v>
      </c>
      <c r="E36" s="88">
        <f>IF(Gesamtüberblick!C42="","",Gesamtüberblick!C42)</f>
        <v>9.957333352461129E-8</v>
      </c>
      <c r="F36" s="88">
        <f>IF(Gesamtüberblick!D42="","",Gesamtüberblick!D42)</f>
        <v>7.9160068767618712E-9</v>
      </c>
      <c r="G36" s="88">
        <f>IF(Gesamtüberblick!E42="","",Gesamtüberblick!E42)</f>
        <v>1.0241010830884498E-8</v>
      </c>
      <c r="H36" s="88">
        <f>IF(Gesamtüberblick!F42="","",Gesamtüberblick!F42)</f>
        <v>1.1773035123225766E-7</v>
      </c>
      <c r="I36" s="88">
        <f>IF(Gesamtüberblick!G42="","",Gesamtüberblick!G42)</f>
        <v>1.245764446071018E-8</v>
      </c>
      <c r="J36" s="88">
        <f>IF(Gesamtüberblick!H42="","",Gesamtüberblick!H42)</f>
        <v>9.6582057861386199E-10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f>IF(Gesamtüberblick!W42="","",Gesamtüberblick!W42)</f>
        <v>1.0029170910000001E-9</v>
      </c>
      <c r="X36" s="88">
        <f>IF(Gesamtüberblick!X42="","",Gesamtüberblick!X42)</f>
        <v>2.1055686249999998E-9</v>
      </c>
      <c r="Y36" s="88">
        <f>IF(Gesamtüberblick!Y42="","",Gesamtüberblick!Y42)</f>
        <v>1.0099305699515149E-9</v>
      </c>
      <c r="Z36" s="88">
        <f>IF(Gesamtüberblick!Z42="","",Gesamtüberblick!Z42)</f>
        <v>6.2086852800000008E-11</v>
      </c>
      <c r="AA36" s="88">
        <f>IF(Gesamtüberblick!AA42="","",Gesamtüberblick!AA42)</f>
        <v>-4.5672041490201344E-9</v>
      </c>
    </row>
    <row r="37" spans="1:27" x14ac:dyDescent="0.3">
      <c r="A37" t="s">
        <v>296</v>
      </c>
      <c r="B37" t="s">
        <v>163</v>
      </c>
      <c r="C37" t="s">
        <v>153</v>
      </c>
      <c r="D37" s="72" t="s">
        <v>152</v>
      </c>
      <c r="E37" s="88">
        <f>IF(Gesamtüberblick!C43="","",Gesamtüberblick!C43)</f>
        <v>1.1082277234022336E-6</v>
      </c>
      <c r="F37" s="88">
        <f>IF(Gesamtüberblick!D43="","",Gesamtüberblick!D43)</f>
        <v>1.7503452983531408E-7</v>
      </c>
      <c r="G37" s="88">
        <f>IF(Gesamtüberblick!E43="","",Gesamtüberblick!E43)</f>
        <v>2.5550688049642071E-7</v>
      </c>
      <c r="H37" s="88">
        <f>IF(Gesamtüberblick!F43="","",Gesamtüberblick!F43)</f>
        <v>1.5387691337339684E-6</v>
      </c>
      <c r="I37" s="88">
        <f>IF(Gesamtüberblick!G43="","",Gesamtüberblick!G43)</f>
        <v>3.0377682790779445E-7</v>
      </c>
      <c r="J37" s="88">
        <f>IF(Gesamtüberblick!H43="","",Gesamtüberblick!H43)</f>
        <v>1.3242681057146495E-8</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f>IF(Gesamtüberblick!W43="","",Gesamtüberblick!W43)</f>
        <v>6.9715027800000001E-9</v>
      </c>
      <c r="X37" s="88">
        <f>IF(Gesamtüberblick!X43="","",Gesamtüberblick!X43)</f>
        <v>4.6557212499999995E-8</v>
      </c>
      <c r="Y37" s="88">
        <f>IF(Gesamtüberblick!Y43="","",Gesamtüberblick!Y43)</f>
        <v>4.5482612715789275E-8</v>
      </c>
      <c r="Z37" s="88">
        <f>IF(Gesamtüberblick!Z43="","",Gesamtüberblick!Z43)</f>
        <v>7.7697969600000007E-10</v>
      </c>
      <c r="AA37" s="88">
        <f>IF(Gesamtüberblick!AA43="","",Gesamtüberblick!AA43)</f>
        <v>-3.2583289717065321E-8</v>
      </c>
    </row>
    <row r="38" spans="1:27" x14ac:dyDescent="0.3">
      <c r="A38" t="s">
        <v>262</v>
      </c>
      <c r="B38" t="s">
        <v>164</v>
      </c>
      <c r="C38" t="s">
        <v>154</v>
      </c>
      <c r="D38" s="72" t="s">
        <v>203</v>
      </c>
      <c r="E38" s="88">
        <f>IF(Gesamtüberblick!C44="","",Gesamtüberblick!C44)</f>
        <v>146.11525204293275</v>
      </c>
      <c r="F38" s="88">
        <f>IF(Gesamtüberblick!D44="","",Gesamtüberblick!D44)</f>
        <v>149.11860110423694</v>
      </c>
      <c r="G38" s="88">
        <f>IF(Gesamtüberblick!E44="","",Gesamtüberblick!E44)</f>
        <v>1233.332404685234</v>
      </c>
      <c r="H38" s="88">
        <f>IF(Gesamtüberblick!F44="","",Gesamtüberblick!F44)</f>
        <v>1528.5662578324036</v>
      </c>
      <c r="I38" s="88">
        <f>IF(Gesamtüberblick!G44="","",Gesamtüberblick!G44)</f>
        <v>431.39254968076011</v>
      </c>
      <c r="J38" s="88">
        <f>IF(Gesamtüberblick!H44="","",Gesamtüberblick!H44)</f>
        <v>2.7098737886806226</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f>IF(Gesamtüberblick!W44="","",Gesamtüberblick!W44)</f>
        <v>2.8888477199999998</v>
      </c>
      <c r="X38" s="88">
        <f>IF(Gesamtüberblick!X44="","",Gesamtüberblick!X44)</f>
        <v>39.663867500000002</v>
      </c>
      <c r="Y38" s="88">
        <f>IF(Gesamtüberblick!Y44="","",Gesamtüberblick!Y44)</f>
        <v>15.930527953845596</v>
      </c>
      <c r="Z38" s="88">
        <f>IF(Gesamtüberblick!Z44="","",Gesamtüberblick!Z44)</f>
        <v>7.2158546399999999</v>
      </c>
      <c r="AA38" s="88">
        <f>IF(Gesamtüberblick!AA44="","",Gesamtüberblick!AA44)</f>
        <v>2775</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8.3783357950775516E-7</v>
      </c>
      <c r="E2" t="s">
        <v>195</v>
      </c>
    </row>
    <row r="3" spans="1:5" x14ac:dyDescent="0.3">
      <c r="A3" s="23" t="s">
        <v>17</v>
      </c>
      <c r="B3" s="23" t="s">
        <v>129</v>
      </c>
      <c r="C3" s="23" t="s">
        <v>194</v>
      </c>
      <c r="D3" s="50">
        <f>IF(Gesamtüberblick!C17="","ND",Gesamtüberblick!C17)</f>
        <v>0.29281568375417</v>
      </c>
      <c r="E3" t="s">
        <v>196</v>
      </c>
    </row>
    <row r="4" spans="1:5" x14ac:dyDescent="0.3">
      <c r="A4" s="23" t="s">
        <v>17</v>
      </c>
      <c r="B4" s="23" t="s">
        <v>129</v>
      </c>
      <c r="C4" s="23" t="s">
        <v>80</v>
      </c>
      <c r="D4" s="50">
        <f>IF(Gesamtüberblick!C27="","ND",Gesamtüberblick!C27)</f>
        <v>0</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8.3534702591471675</v>
      </c>
      <c r="E6" t="s">
        <v>8</v>
      </c>
    </row>
    <row r="7" spans="1:5" x14ac:dyDescent="0.3">
      <c r="A7" s="23" t="s">
        <v>17</v>
      </c>
      <c r="B7" s="23" t="s">
        <v>129</v>
      </c>
      <c r="C7" s="23" t="s">
        <v>86</v>
      </c>
      <c r="D7" s="50">
        <f>IF(Gesamtüberblick!C33="","ND",Gesamtüberblick!C33)</f>
        <v>7.4197875617113031E-3</v>
      </c>
      <c r="E7" t="s">
        <v>8</v>
      </c>
    </row>
    <row r="8" spans="1:5" x14ac:dyDescent="0.3">
      <c r="A8" s="23" t="s">
        <v>17</v>
      </c>
      <c r="B8" s="23" t="s">
        <v>129</v>
      </c>
      <c r="C8" s="23" t="s">
        <v>74</v>
      </c>
      <c r="D8" s="50">
        <f>IF(Gesamtüberblick!C21="","ND",Gesamtüberblick!C21)</f>
        <v>178.39413601327624</v>
      </c>
      <c r="E8" t="s">
        <v>9</v>
      </c>
    </row>
    <row r="9" spans="1:5" x14ac:dyDescent="0.3">
      <c r="A9" s="23" t="s">
        <v>17</v>
      </c>
      <c r="B9" s="23" t="s">
        <v>129</v>
      </c>
      <c r="C9" s="23" t="s">
        <v>75</v>
      </c>
      <c r="D9" s="50">
        <f>IF(Gesamtüberblick!C22="","ND",Gesamtüberblick!C22)</f>
        <v>0.81639621824492514</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1.1274405884055643</v>
      </c>
      <c r="E11" t="s">
        <v>197</v>
      </c>
    </row>
    <row r="12" spans="1:5" x14ac:dyDescent="0.3">
      <c r="A12" s="23" t="s">
        <v>17</v>
      </c>
      <c r="B12" s="23" t="s">
        <v>129</v>
      </c>
      <c r="C12" s="23" t="s">
        <v>137</v>
      </c>
      <c r="D12" s="50">
        <f>IF(Gesamtüberblick!C15="","ND",Gesamtüberblick!C15)</f>
        <v>0.1051691479034108</v>
      </c>
      <c r="E12" t="s">
        <v>198</v>
      </c>
    </row>
    <row r="13" spans="1:5" x14ac:dyDescent="0.3">
      <c r="A13" s="23" t="s">
        <v>17</v>
      </c>
      <c r="B13" s="23" t="s">
        <v>129</v>
      </c>
      <c r="C13" s="23" t="s">
        <v>135</v>
      </c>
      <c r="D13" s="50">
        <f>IF(Gesamtüberblick!C14="","ND",Gesamtüberblick!C14)</f>
        <v>3.6775696565693509E-2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1.858622661373439E-3</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153.20665786107358</v>
      </c>
      <c r="E18" t="s">
        <v>200</v>
      </c>
    </row>
    <row r="19" spans="1:5" x14ac:dyDescent="0.3">
      <c r="A19" s="23" t="s">
        <v>17</v>
      </c>
      <c r="B19" s="23" t="s">
        <v>129</v>
      </c>
      <c r="C19" s="23" t="s">
        <v>131</v>
      </c>
      <c r="D19" s="50">
        <f>IF(Gesamtüberblick!C11="","ND",Gesamtüberblick!C11)</f>
        <v>0.12723966695420361</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775.49681437969889</v>
      </c>
      <c r="E22" t="s">
        <v>9</v>
      </c>
    </row>
    <row r="23" spans="1:5" x14ac:dyDescent="0.3">
      <c r="A23" s="23" t="s">
        <v>17</v>
      </c>
      <c r="B23" s="23" t="s">
        <v>129</v>
      </c>
      <c r="C23" s="23" t="s">
        <v>78</v>
      </c>
      <c r="D23" s="50">
        <f>IF(Gesamtüberblick!C25="","ND",Gesamtüberblick!C25)</f>
        <v>18.417279977931507</v>
      </c>
      <c r="E23" t="s">
        <v>9</v>
      </c>
    </row>
    <row r="24" spans="1:5" x14ac:dyDescent="0.3">
      <c r="A24" s="23" t="s">
        <v>17</v>
      </c>
      <c r="B24" s="23" t="s">
        <v>129</v>
      </c>
      <c r="C24" s="23" t="s">
        <v>143</v>
      </c>
      <c r="D24" s="50">
        <f>IF(Gesamtüberblick!C19="","ND",Gesamtüberblick!C19)</f>
        <v>793.80224970760037</v>
      </c>
      <c r="E24" t="s">
        <v>9</v>
      </c>
    </row>
    <row r="25" spans="1:5" x14ac:dyDescent="0.3">
      <c r="A25" s="23" t="s">
        <v>17</v>
      </c>
      <c r="B25" s="23" t="s">
        <v>129</v>
      </c>
      <c r="C25" s="23" t="s">
        <v>142</v>
      </c>
      <c r="D25" s="50">
        <f>IF(Gesamtüberblick!C18="","ND",Gesamtüberblick!C18)</f>
        <v>1.7685473206755806E-3</v>
      </c>
      <c r="E25" t="s">
        <v>201</v>
      </c>
    </row>
    <row r="26" spans="1:5" x14ac:dyDescent="0.3">
      <c r="A26" s="23" t="s">
        <v>17</v>
      </c>
      <c r="B26" s="23" t="s">
        <v>129</v>
      </c>
      <c r="C26" s="23" t="s">
        <v>151</v>
      </c>
      <c r="D26" s="50">
        <f>IF(Gesamtüberblick!C42="","ND",Gesamtüberblick!C42)</f>
        <v>9.957333352461129E-8</v>
      </c>
      <c r="E26" t="s">
        <v>152</v>
      </c>
    </row>
    <row r="27" spans="1:5" x14ac:dyDescent="0.3">
      <c r="A27" s="23" t="s">
        <v>17</v>
      </c>
      <c r="B27" s="23" t="s">
        <v>129</v>
      </c>
      <c r="C27" s="23" t="s">
        <v>153</v>
      </c>
      <c r="D27" s="50">
        <f>IF(Gesamtüberblick!C43="","ND",Gesamtüberblick!C43)</f>
        <v>1.1082277234022336E-6</v>
      </c>
      <c r="E27" t="s">
        <v>152</v>
      </c>
    </row>
    <row r="28" spans="1:5" x14ac:dyDescent="0.3">
      <c r="A28" s="23" t="s">
        <v>17</v>
      </c>
      <c r="B28" s="23" t="s">
        <v>129</v>
      </c>
      <c r="C28" s="23" t="s">
        <v>149</v>
      </c>
      <c r="D28" s="50">
        <f>IF(Gesamtüberblick!C41="","ND",Gesamtüberblick!C41)</f>
        <v>229.69587057578804</v>
      </c>
      <c r="E28" t="s">
        <v>150</v>
      </c>
    </row>
    <row r="29" spans="1:5" x14ac:dyDescent="0.3">
      <c r="A29" s="23" t="s">
        <v>17</v>
      </c>
      <c r="B29" s="23" t="s">
        <v>129</v>
      </c>
      <c r="C29" s="23" t="s">
        <v>148</v>
      </c>
      <c r="D29" s="50">
        <f>IF(Gesamtüberblick!C40="","ND",Gesamtüberblick!C40)</f>
        <v>6.0454513366066731</v>
      </c>
      <c r="E29" t="s">
        <v>202</v>
      </c>
    </row>
    <row r="30" spans="1:5" x14ac:dyDescent="0.3">
      <c r="A30" s="23" t="s">
        <v>17</v>
      </c>
      <c r="B30" s="23" t="s">
        <v>129</v>
      </c>
      <c r="C30" s="23" t="s">
        <v>154</v>
      </c>
      <c r="D30" s="50">
        <f>IF(Gesamtüberblick!C44="","ND",Gesamtüberblick!C44)</f>
        <v>146.11525204293275</v>
      </c>
      <c r="E30" t="s">
        <v>203</v>
      </c>
    </row>
    <row r="31" spans="1:5" x14ac:dyDescent="0.3">
      <c r="A31" s="23" t="s">
        <v>17</v>
      </c>
      <c r="B31" s="23" t="s">
        <v>129</v>
      </c>
      <c r="C31" s="23" t="s">
        <v>146</v>
      </c>
      <c r="D31" s="50">
        <f>IF(Gesamtüberblick!C39="","ND",Gesamtüberblick!C39)</f>
        <v>2.7270895333872255E-6</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0.35946847965354667</v>
      </c>
      <c r="E34" t="s">
        <v>205</v>
      </c>
    </row>
    <row r="35" spans="1:5" x14ac:dyDescent="0.3">
      <c r="A35" s="23" t="s">
        <v>17</v>
      </c>
      <c r="B35" s="23" t="s">
        <v>129</v>
      </c>
      <c r="C35" s="23" t="s">
        <v>144</v>
      </c>
      <c r="D35" s="50">
        <f>IF(Gesamtüberblick!C20="","ND",Gesamtüberblick!C20)</f>
        <v>11.004729357387113</v>
      </c>
      <c r="E35" t="s">
        <v>206</v>
      </c>
    </row>
    <row r="36" spans="1:5" x14ac:dyDescent="0.3">
      <c r="A36" s="23" t="s">
        <v>72</v>
      </c>
      <c r="B36" s="23" t="s">
        <v>129</v>
      </c>
      <c r="C36" s="23" t="s">
        <v>132</v>
      </c>
      <c r="D36" s="50">
        <f>IF(Gesamtüberblick!F12="","ND",Gesamtüberblick!F12)</f>
        <v>1.9078893461056522E-6</v>
      </c>
      <c r="E36" t="s">
        <v>195</v>
      </c>
    </row>
    <row r="37" spans="1:5" x14ac:dyDescent="0.3">
      <c r="A37" s="23" t="s">
        <v>72</v>
      </c>
      <c r="B37" s="23" t="s">
        <v>129</v>
      </c>
      <c r="C37" s="23" t="s">
        <v>194</v>
      </c>
      <c r="D37" s="50">
        <f>IF(Gesamtüberblick!F17="","ND",Gesamtüberblick!F17)</f>
        <v>0.42985325160632321</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55.841292574451849</v>
      </c>
      <c r="E40" t="s">
        <v>8</v>
      </c>
    </row>
    <row r="41" spans="1:5" x14ac:dyDescent="0.3">
      <c r="A41" s="23" t="s">
        <v>72</v>
      </c>
      <c r="B41" s="23" t="s">
        <v>129</v>
      </c>
      <c r="C41" s="23" t="s">
        <v>86</v>
      </c>
      <c r="D41" s="50">
        <f>IF(Gesamtüberblick!F33="","ND",Gesamtüberblick!F33)</f>
        <v>7.8273611817530758E-3</v>
      </c>
      <c r="E41" t="s">
        <v>8</v>
      </c>
    </row>
    <row r="42" spans="1:5" x14ac:dyDescent="0.3">
      <c r="A42" s="23" t="s">
        <v>72</v>
      </c>
      <c r="B42" s="23" t="s">
        <v>129</v>
      </c>
      <c r="C42" s="23" t="s">
        <v>74</v>
      </c>
      <c r="D42" s="50">
        <f>IF(Gesamtüberblick!F21="","ND",Gesamtüberblick!F21)</f>
        <v>498.86140813867684</v>
      </c>
      <c r="E42" t="s">
        <v>9</v>
      </c>
    </row>
    <row r="43" spans="1:5" x14ac:dyDescent="0.3">
      <c r="A43" s="23" t="s">
        <v>72</v>
      </c>
      <c r="B43" s="23" t="s">
        <v>129</v>
      </c>
      <c r="C43" s="23" t="s">
        <v>75</v>
      </c>
      <c r="D43" s="50">
        <f>IF(Gesamtüberblick!F22="","ND",Gesamtüberblick!F22)</f>
        <v>19.831508072241633</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1.5051242020761533</v>
      </c>
      <c r="E45" t="s">
        <v>197</v>
      </c>
    </row>
    <row r="46" spans="1:5" x14ac:dyDescent="0.3">
      <c r="A46" s="23" t="s">
        <v>72</v>
      </c>
      <c r="B46" s="23" t="s">
        <v>129</v>
      </c>
      <c r="C46" s="23" t="s">
        <v>137</v>
      </c>
      <c r="D46" s="50">
        <f>IF(Gesamtüberblick!F15="","ND",Gesamtüberblick!F15)</f>
        <v>0.13714322777464902</v>
      </c>
      <c r="E46" t="s">
        <v>198</v>
      </c>
    </row>
    <row r="47" spans="1:5" x14ac:dyDescent="0.3">
      <c r="A47" s="23" t="s">
        <v>72</v>
      </c>
      <c r="B47" s="23" t="s">
        <v>129</v>
      </c>
      <c r="C47" s="23" t="s">
        <v>135</v>
      </c>
      <c r="D47" s="50">
        <f>IF(Gesamtüberblick!F14="","ND",Gesamtüberblick!F14)</f>
        <v>4.0878576556409668E-2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4.3228256177986792E-3</v>
      </c>
      <c r="E50" t="s">
        <v>8</v>
      </c>
    </row>
    <row r="51" spans="1:7" x14ac:dyDescent="0.3">
      <c r="A51" s="23" t="s">
        <v>72</v>
      </c>
      <c r="B51" s="23" t="s">
        <v>129</v>
      </c>
      <c r="C51" s="23" t="s">
        <v>96</v>
      </c>
      <c r="D51" s="50">
        <f>IF(Gesamtüberblick!F10="","ND",Gesamtüberblick!F10)</f>
        <v>-3.1293607484005261</v>
      </c>
      <c r="E51" t="s">
        <v>200</v>
      </c>
    </row>
    <row r="52" spans="1:7" x14ac:dyDescent="0.3">
      <c r="A52" s="23" t="s">
        <v>72</v>
      </c>
      <c r="B52" s="23" t="s">
        <v>129</v>
      </c>
      <c r="C52" s="23" t="s">
        <v>97</v>
      </c>
      <c r="D52" s="50">
        <f>IF(Gesamtüberblick!F9="","ND",Gesamtüberblick!F9)</f>
        <v>187.63415207227979</v>
      </c>
      <c r="E52" t="s">
        <v>200</v>
      </c>
    </row>
    <row r="53" spans="1:7" x14ac:dyDescent="0.3">
      <c r="A53" s="23" t="s">
        <v>72</v>
      </c>
      <c r="B53" s="23" t="s">
        <v>129</v>
      </c>
      <c r="C53" s="23" t="s">
        <v>131</v>
      </c>
      <c r="D53" s="50">
        <f>IF(Gesamtüberblick!F11="","ND",Gesamtüberblick!F11)</f>
        <v>0.15544552371472398</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1184.0920503745701</v>
      </c>
      <c r="E56" t="s">
        <v>9</v>
      </c>
    </row>
    <row r="57" spans="1:7" x14ac:dyDescent="0.3">
      <c r="A57" s="23" t="s">
        <v>72</v>
      </c>
      <c r="B57" s="23" t="s">
        <v>129</v>
      </c>
      <c r="C57" s="23" t="s">
        <v>78</v>
      </c>
      <c r="D57" s="50">
        <f>IF(Gesamtüberblick!F25="","ND",Gesamtüberblick!F25)</f>
        <v>30.147795945104907</v>
      </c>
      <c r="E57" t="s">
        <v>9</v>
      </c>
    </row>
    <row r="58" spans="1:7" x14ac:dyDescent="0.3">
      <c r="A58" s="23" t="s">
        <v>72</v>
      </c>
      <c r="B58" s="23" t="s">
        <v>129</v>
      </c>
      <c r="C58" s="23" t="s">
        <v>143</v>
      </c>
      <c r="D58" s="50">
        <f>IF(Gesamtüberblick!F19="","ND",Gesamtüberblick!F19)</f>
        <v>1214.0465968682465</v>
      </c>
      <c r="E58" t="s">
        <v>9</v>
      </c>
    </row>
    <row r="59" spans="1:7" x14ac:dyDescent="0.3">
      <c r="A59" s="23" t="s">
        <v>72</v>
      </c>
      <c r="B59" s="23" t="s">
        <v>129</v>
      </c>
      <c r="C59" s="23" t="s">
        <v>142</v>
      </c>
      <c r="D59" s="50">
        <f>IF(Gesamtüberblick!F18="","ND",Gesamtüberblick!F18)</f>
        <v>1.9712886633990599E-3</v>
      </c>
      <c r="E59" t="s">
        <v>201</v>
      </c>
    </row>
    <row r="60" spans="1:7" x14ac:dyDescent="0.3">
      <c r="A60" s="23" t="s">
        <v>72</v>
      </c>
      <c r="B60" s="23" t="s">
        <v>129</v>
      </c>
      <c r="C60" s="23" t="s">
        <v>151</v>
      </c>
      <c r="D60" s="50">
        <f>IF(Gesamtüberblick!F42="","ND",Gesamtüberblick!F42)</f>
        <v>1.1773035123225766E-7</v>
      </c>
      <c r="E60" t="s">
        <v>152</v>
      </c>
    </row>
    <row r="61" spans="1:7" x14ac:dyDescent="0.3">
      <c r="A61" s="23" t="s">
        <v>72</v>
      </c>
      <c r="B61" s="23" t="s">
        <v>129</v>
      </c>
      <c r="C61" s="23" t="s">
        <v>153</v>
      </c>
      <c r="D61" s="50">
        <f>IF(Gesamtüberblick!F43="","ND",Gesamtüberblick!F43)</f>
        <v>1.5387691337339684E-6</v>
      </c>
      <c r="E61" t="s">
        <v>152</v>
      </c>
    </row>
    <row r="62" spans="1:7" x14ac:dyDescent="0.3">
      <c r="A62" s="23" t="s">
        <v>72</v>
      </c>
      <c r="B62" s="23" t="s">
        <v>129</v>
      </c>
      <c r="C62" s="23" t="s">
        <v>149</v>
      </c>
      <c r="D62" s="50">
        <f>IF(Gesamtüberblick!F41="","ND",Gesamtüberblick!F41)</f>
        <v>451.64555405891218</v>
      </c>
      <c r="E62" t="s">
        <v>150</v>
      </c>
    </row>
    <row r="63" spans="1:7" x14ac:dyDescent="0.3">
      <c r="A63" s="23" t="s">
        <v>72</v>
      </c>
      <c r="B63" s="23" t="s">
        <v>129</v>
      </c>
      <c r="C63" s="23" t="s">
        <v>148</v>
      </c>
      <c r="D63" s="50">
        <f>IF(Gesamtüberblick!F40="","ND",Gesamtüberblick!F40)</f>
        <v>6.8456097801086218</v>
      </c>
      <c r="E63" t="s">
        <v>202</v>
      </c>
      <c r="G63" s="22"/>
    </row>
    <row r="64" spans="1:7" x14ac:dyDescent="0.3">
      <c r="A64" s="23" t="s">
        <v>72</v>
      </c>
      <c r="B64" s="23" t="s">
        <v>129</v>
      </c>
      <c r="C64" s="23" t="s">
        <v>154</v>
      </c>
      <c r="D64" s="50">
        <f>IF(Gesamtüberblick!F44="","ND",Gesamtüberblick!F44)</f>
        <v>1528.5662578324036</v>
      </c>
      <c r="E64" t="s">
        <v>203</v>
      </c>
    </row>
    <row r="65" spans="1:8" x14ac:dyDescent="0.3">
      <c r="A65" s="23" t="s">
        <v>72</v>
      </c>
      <c r="B65" s="23" t="s">
        <v>129</v>
      </c>
      <c r="C65" s="23" t="s">
        <v>146</v>
      </c>
      <c r="D65" s="50">
        <f>IF(Gesamtüberblick!F39="","ND",Gesamtüberblick!F39)</f>
        <v>5.2180785891249079E-6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0.47185222027885793</v>
      </c>
      <c r="E68" t="s">
        <v>205</v>
      </c>
    </row>
    <row r="69" spans="1:8" x14ac:dyDescent="0.3">
      <c r="A69" s="23" t="s">
        <v>72</v>
      </c>
      <c r="B69" s="23" t="s">
        <v>129</v>
      </c>
      <c r="C69" s="23" t="s">
        <v>144</v>
      </c>
      <c r="D69" s="50">
        <f>IF(Gesamtüberblick!F20="","ND",Gesamtüberblick!F20)</f>
        <v>12.076863401014416</v>
      </c>
      <c r="E69" t="s">
        <v>206</v>
      </c>
    </row>
    <row r="70" spans="1:8" x14ac:dyDescent="0.3">
      <c r="A70" s="23" t="s">
        <v>18</v>
      </c>
      <c r="B70" s="23" t="s">
        <v>129</v>
      </c>
      <c r="C70" s="23" t="s">
        <v>132</v>
      </c>
      <c r="D70" s="50">
        <f>IF(Gesamtüberblick!D12="","ND",Gesamtüberblick!D12)</f>
        <v>3.7817852117828773E-7</v>
      </c>
      <c r="E70" t="s">
        <v>195</v>
      </c>
    </row>
    <row r="71" spans="1:8" x14ac:dyDescent="0.3">
      <c r="A71" s="23" t="s">
        <v>18</v>
      </c>
      <c r="B71" s="23" t="s">
        <v>129</v>
      </c>
      <c r="C71" s="23" t="s">
        <v>194</v>
      </c>
      <c r="D71" s="50">
        <f>IF(Gesamtüberblick!D17="","ND",Gesamtüberblick!D17)</f>
        <v>5.8927088496088929E-2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12.257422469693196</v>
      </c>
      <c r="E74" t="s">
        <v>8</v>
      </c>
    </row>
    <row r="75" spans="1:8" x14ac:dyDescent="0.3">
      <c r="A75" s="23" t="s">
        <v>18</v>
      </c>
      <c r="B75" s="23" t="s">
        <v>129</v>
      </c>
      <c r="C75" s="23" t="s">
        <v>86</v>
      </c>
      <c r="D75" s="50">
        <f>IF(Gesamtüberblick!D33="","ND",Gesamtüberblick!D33)</f>
        <v>1.4768714008579387E-4</v>
      </c>
      <c r="E75" t="s">
        <v>8</v>
      </c>
    </row>
    <row r="76" spans="1:8" x14ac:dyDescent="0.3">
      <c r="A76" s="23" t="s">
        <v>18</v>
      </c>
      <c r="B76" s="23" t="s">
        <v>129</v>
      </c>
      <c r="C76" s="23" t="s">
        <v>74</v>
      </c>
      <c r="D76" s="50">
        <f>IF(Gesamtüberblick!D21="","ND",Gesamtüberblick!D21)</f>
        <v>3.8767093459367294</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9.7310259675911406E-2</v>
      </c>
      <c r="E79" t="s">
        <v>197</v>
      </c>
    </row>
    <row r="80" spans="1:8" x14ac:dyDescent="0.3">
      <c r="A80" s="23" t="s">
        <v>18</v>
      </c>
      <c r="B80" s="23" t="s">
        <v>129</v>
      </c>
      <c r="C80" s="23" t="s">
        <v>137</v>
      </c>
      <c r="D80" s="50">
        <f>IF(Gesamtüberblick!D15="","ND",Gesamtüberblick!D15)</f>
        <v>9.5769442520938792E-3</v>
      </c>
      <c r="E80" t="s">
        <v>198</v>
      </c>
    </row>
    <row r="81" spans="1:8" x14ac:dyDescent="0.3">
      <c r="A81" s="23" t="s">
        <v>18</v>
      </c>
      <c r="B81" s="23" t="s">
        <v>129</v>
      </c>
      <c r="C81" s="23" t="s">
        <v>135</v>
      </c>
      <c r="D81" s="50">
        <f>IF(Gesamtüberblick!D14="","ND",Gesamtüberblick!D14)</f>
        <v>1.2342006880100068E-3</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1.5690065070828026E-3</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17.36533341042075</v>
      </c>
      <c r="E86" t="s">
        <v>200</v>
      </c>
    </row>
    <row r="87" spans="1:8" x14ac:dyDescent="0.3">
      <c r="A87" s="23" t="s">
        <v>18</v>
      </c>
      <c r="B87" s="23" t="s">
        <v>129</v>
      </c>
      <c r="C87" s="23" t="s">
        <v>131</v>
      </c>
      <c r="D87" s="50">
        <f>IF(Gesamtüberblick!D11="","ND",Gesamtüberblick!D11)</f>
        <v>8.5738095559853792E-3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246.63710268482805</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246.63339012153378</v>
      </c>
      <c r="E92" t="s">
        <v>9</v>
      </c>
    </row>
    <row r="93" spans="1:8" x14ac:dyDescent="0.3">
      <c r="A93" s="23" t="s">
        <v>18</v>
      </c>
      <c r="B93" s="23" t="s">
        <v>129</v>
      </c>
      <c r="C93" s="23" t="s">
        <v>142</v>
      </c>
      <c r="D93" s="50">
        <f>IF(Gesamtüberblick!D18="","ND",Gesamtüberblick!D18)</f>
        <v>5.6766411434716319E-5</v>
      </c>
      <c r="E93" t="s">
        <v>201</v>
      </c>
    </row>
    <row r="94" spans="1:8" x14ac:dyDescent="0.3">
      <c r="A94" s="23" t="s">
        <v>18</v>
      </c>
      <c r="B94" s="23" t="s">
        <v>129</v>
      </c>
      <c r="C94" s="23" t="s">
        <v>151</v>
      </c>
      <c r="D94" s="50">
        <f>IF(Gesamtüberblick!D42="","ND",Gesamtüberblick!D42)</f>
        <v>7.9160068767618712E-9</v>
      </c>
      <c r="E94" t="s">
        <v>152</v>
      </c>
    </row>
    <row r="95" spans="1:8" x14ac:dyDescent="0.3">
      <c r="A95" s="23" t="s">
        <v>18</v>
      </c>
      <c r="B95" s="23" t="s">
        <v>129</v>
      </c>
      <c r="C95" s="23" t="s">
        <v>153</v>
      </c>
      <c r="D95" s="50">
        <f>IF(Gesamtüberblick!D43="","ND",Gesamtüberblick!D43)</f>
        <v>1.7503452983531408E-7</v>
      </c>
      <c r="E95" t="s">
        <v>152</v>
      </c>
      <c r="H95" s="22"/>
    </row>
    <row r="96" spans="1:8" x14ac:dyDescent="0.3">
      <c r="A96" s="23" t="s">
        <v>18</v>
      </c>
      <c r="B96" s="23" t="s">
        <v>129</v>
      </c>
      <c r="C96" s="23" t="s">
        <v>149</v>
      </c>
      <c r="D96" s="50">
        <f>IF(Gesamtüberblick!D41="","ND",Gesamtüberblick!D41)</f>
        <v>121.93096436310459</v>
      </c>
      <c r="E96" t="s">
        <v>150</v>
      </c>
    </row>
    <row r="97" spans="1:5" x14ac:dyDescent="0.3">
      <c r="A97" s="23" t="s">
        <v>18</v>
      </c>
      <c r="B97" s="23" t="s">
        <v>129</v>
      </c>
      <c r="C97" s="23" t="s">
        <v>148</v>
      </c>
      <c r="D97" s="50">
        <f>IF(Gesamtüberblick!D40="","ND",Gesamtüberblick!D40)</f>
        <v>0.33384591938498975</v>
      </c>
      <c r="E97" t="s">
        <v>202</v>
      </c>
    </row>
    <row r="98" spans="1:5" x14ac:dyDescent="0.3">
      <c r="A98" s="23" t="s">
        <v>18</v>
      </c>
      <c r="B98" s="23" t="s">
        <v>129</v>
      </c>
      <c r="C98" s="23" t="s">
        <v>154</v>
      </c>
      <c r="D98" s="50">
        <f>IF(Gesamtüberblick!D44="","ND",Gesamtüberblick!D44)</f>
        <v>149.11860110423694</v>
      </c>
      <c r="E98" t="s">
        <v>203</v>
      </c>
    </row>
    <row r="99" spans="1:5" x14ac:dyDescent="0.3">
      <c r="A99" s="23" t="s">
        <v>18</v>
      </c>
      <c r="B99" s="23" t="s">
        <v>129</v>
      </c>
      <c r="C99" s="23" t="s">
        <v>146</v>
      </c>
      <c r="D99" s="50">
        <f>IF(Gesamtüberblick!D39="","ND",Gesamtüberblick!D39)</f>
        <v>1.294016285951476E-6</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3.7959346833924199E-2</v>
      </c>
      <c r="E102" t="s">
        <v>205</v>
      </c>
    </row>
    <row r="103" spans="1:5" x14ac:dyDescent="0.3">
      <c r="A103" s="23" t="s">
        <v>18</v>
      </c>
      <c r="B103" s="23" t="s">
        <v>129</v>
      </c>
      <c r="C103" s="23" t="s">
        <v>144</v>
      </c>
      <c r="D103" s="50">
        <f>IF(Gesamtüberblick!D20="","ND",Gesamtüberblick!D20)</f>
        <v>1.0167873421592153</v>
      </c>
      <c r="E103" t="s">
        <v>206</v>
      </c>
    </row>
    <row r="104" spans="1:5" x14ac:dyDescent="0.3">
      <c r="A104" s="23" t="s">
        <v>19</v>
      </c>
      <c r="B104" s="23" t="s">
        <v>129</v>
      </c>
      <c r="C104" s="23" t="s">
        <v>132</v>
      </c>
      <c r="D104" s="50">
        <f>IF(Gesamtüberblick!E12="","ND",Gesamtüberblick!E12)</f>
        <v>6.9187724541960947E-7</v>
      </c>
      <c r="E104" t="s">
        <v>195</v>
      </c>
    </row>
    <row r="105" spans="1:5" x14ac:dyDescent="0.3">
      <c r="A105" s="23" t="s">
        <v>19</v>
      </c>
      <c r="B105" s="23" t="s">
        <v>129</v>
      </c>
      <c r="C105" s="23" t="s">
        <v>194</v>
      </c>
      <c r="D105" s="50">
        <f>IF(Gesamtüberblick!E17="","ND",Gesamtüberblick!E17)</f>
        <v>7.81104793560643E-2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35.230399845611487</v>
      </c>
      <c r="E108" t="s">
        <v>8</v>
      </c>
    </row>
    <row r="109" spans="1:5" x14ac:dyDescent="0.3">
      <c r="A109" s="23" t="s">
        <v>19</v>
      </c>
      <c r="B109" s="23" t="s">
        <v>129</v>
      </c>
      <c r="C109" s="23" t="s">
        <v>86</v>
      </c>
      <c r="D109" s="50">
        <f>IF(Gesamtüberblick!E33="","ND",Gesamtüberblick!E33)</f>
        <v>2.5988647995597831E-4</v>
      </c>
      <c r="E109" t="s">
        <v>8</v>
      </c>
    </row>
    <row r="110" spans="1:5" x14ac:dyDescent="0.3">
      <c r="A110" s="23" t="s">
        <v>19</v>
      </c>
      <c r="B110" s="23" t="s">
        <v>129</v>
      </c>
      <c r="C110" s="23" t="s">
        <v>74</v>
      </c>
      <c r="D110" s="50">
        <f>IF(Gesamtüberblick!E21="","ND",Gesamtüberblick!E21)</f>
        <v>316.59056277946388</v>
      </c>
      <c r="E110" t="s">
        <v>9</v>
      </c>
    </row>
    <row r="111" spans="1:5" x14ac:dyDescent="0.3">
      <c r="A111" s="23" t="s">
        <v>19</v>
      </c>
      <c r="B111" s="23" t="s">
        <v>129</v>
      </c>
      <c r="C111" s="23" t="s">
        <v>75</v>
      </c>
      <c r="D111" s="50">
        <f>IF(Gesamtüberblick!E22="","ND",Gesamtüberblick!E22)</f>
        <v>19.015111853996707</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0.28037335399467755</v>
      </c>
      <c r="E113" t="s">
        <v>197</v>
      </c>
    </row>
    <row r="114" spans="1:5" x14ac:dyDescent="0.3">
      <c r="A114" s="23" t="s">
        <v>19</v>
      </c>
      <c r="B114" s="23" t="s">
        <v>129</v>
      </c>
      <c r="C114" s="23" t="s">
        <v>137</v>
      </c>
      <c r="D114" s="50">
        <f>IF(Gesamtüberblick!E15="","ND",Gesamtüberblick!E15)</f>
        <v>2.2397135619144335E-2</v>
      </c>
      <c r="E114" t="s">
        <v>198</v>
      </c>
    </row>
    <row r="115" spans="1:5" x14ac:dyDescent="0.3">
      <c r="A115" s="23" t="s">
        <v>19</v>
      </c>
      <c r="B115" s="23" t="s">
        <v>129</v>
      </c>
      <c r="C115" s="23" t="s">
        <v>135</v>
      </c>
      <c r="D115" s="50">
        <f>IF(Gesamtüberblick!E14="","ND",Gesamtüberblick!E14)</f>
        <v>2.8686793027061504E-3</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8.9519644934243708E-4</v>
      </c>
      <c r="E118" t="s">
        <v>8</v>
      </c>
    </row>
    <row r="119" spans="1:5" x14ac:dyDescent="0.3">
      <c r="A119" s="23" t="s">
        <v>19</v>
      </c>
      <c r="B119" s="23" t="s">
        <v>129</v>
      </c>
      <c r="C119" s="23" t="s">
        <v>96</v>
      </c>
      <c r="D119" s="50">
        <f>IF(Gesamtüberblick!E10="","ND",Gesamtüberblick!E10)</f>
        <v>-3.1293607484005261</v>
      </c>
      <c r="E119" t="s">
        <v>200</v>
      </c>
    </row>
    <row r="120" spans="1:5" x14ac:dyDescent="0.3">
      <c r="A120" s="23" t="s">
        <v>19</v>
      </c>
      <c r="B120" s="23" t="s">
        <v>129</v>
      </c>
      <c r="C120" s="23" t="s">
        <v>97</v>
      </c>
      <c r="D120" s="50">
        <f>IF(Gesamtüberblick!E9="","ND",Gesamtüberblick!E9)</f>
        <v>17.062160800785463</v>
      </c>
      <c r="E120" t="s">
        <v>200</v>
      </c>
    </row>
    <row r="121" spans="1:5" x14ac:dyDescent="0.3">
      <c r="A121" s="23" t="s">
        <v>19</v>
      </c>
      <c r="B121" s="23" t="s">
        <v>129</v>
      </c>
      <c r="C121" s="23" t="s">
        <v>131</v>
      </c>
      <c r="D121" s="50">
        <f>IF(Gesamtüberblick!E11="","ND",Gesamtüberblick!E11)</f>
        <v>1.9632047204534996E-2</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161.95813331004331</v>
      </c>
      <c r="E124" t="s">
        <v>9</v>
      </c>
    </row>
    <row r="125" spans="1:5" x14ac:dyDescent="0.3">
      <c r="A125" s="23" t="s">
        <v>19</v>
      </c>
      <c r="B125" s="23" t="s">
        <v>129</v>
      </c>
      <c r="C125" s="23" t="s">
        <v>78</v>
      </c>
      <c r="D125" s="50">
        <f>IF(Gesamtüberblick!E25="","ND",Gesamtüberblick!E25)</f>
        <v>11.7305159671734</v>
      </c>
      <c r="E125" t="s">
        <v>9</v>
      </c>
    </row>
    <row r="126" spans="1:5" x14ac:dyDescent="0.3">
      <c r="A126" s="23" t="s">
        <v>19</v>
      </c>
      <c r="B126" s="23" t="s">
        <v>129</v>
      </c>
      <c r="C126" s="23" t="s">
        <v>143</v>
      </c>
      <c r="D126" s="50">
        <f>IF(Gesamtüberblick!E19="","ND",Gesamtüberblick!E19)</f>
        <v>173.61095703911255</v>
      </c>
      <c r="E126" t="s">
        <v>9</v>
      </c>
    </row>
    <row r="127" spans="1:5" x14ac:dyDescent="0.3">
      <c r="A127" s="23" t="s">
        <v>19</v>
      </c>
      <c r="B127" s="23" t="s">
        <v>129</v>
      </c>
      <c r="C127" s="23" t="s">
        <v>142</v>
      </c>
      <c r="D127" s="50">
        <f>IF(Gesamtüberblick!E18="","ND",Gesamtüberblick!E18)</f>
        <v>1.4597493128876317E-4</v>
      </c>
      <c r="E127" t="s">
        <v>201</v>
      </c>
    </row>
    <row r="128" spans="1:5" x14ac:dyDescent="0.3">
      <c r="A128" s="23" t="s">
        <v>19</v>
      </c>
      <c r="B128" s="23" t="s">
        <v>129</v>
      </c>
      <c r="C128" s="23" t="s">
        <v>151</v>
      </c>
      <c r="D128" s="50">
        <f>IF(Gesamtüberblick!E42="","ND",Gesamtüberblick!E42)</f>
        <v>1.0241010830884498E-8</v>
      </c>
      <c r="E128" t="s">
        <v>152</v>
      </c>
    </row>
    <row r="129" spans="1:5" x14ac:dyDescent="0.3">
      <c r="A129" s="23" t="s">
        <v>19</v>
      </c>
      <c r="B129" s="23" t="s">
        <v>129</v>
      </c>
      <c r="C129" s="23" t="s">
        <v>153</v>
      </c>
      <c r="D129" s="50">
        <f>IF(Gesamtüberblick!E43="","ND",Gesamtüberblick!E43)</f>
        <v>2.5550688049642071E-7</v>
      </c>
      <c r="E129" t="s">
        <v>152</v>
      </c>
    </row>
    <row r="130" spans="1:5" x14ac:dyDescent="0.3">
      <c r="A130" s="23" t="s">
        <v>19</v>
      </c>
      <c r="B130" s="23" t="s">
        <v>129</v>
      </c>
      <c r="C130" s="23" t="s">
        <v>149</v>
      </c>
      <c r="D130" s="50">
        <f>IF(Gesamtüberblick!E41="","ND",Gesamtüberblick!E41)</f>
        <v>100.01871912001955</v>
      </c>
      <c r="E130" t="s">
        <v>150</v>
      </c>
    </row>
    <row r="131" spans="1:5" x14ac:dyDescent="0.3">
      <c r="A131" s="23" t="s">
        <v>19</v>
      </c>
      <c r="B131" s="23" t="s">
        <v>129</v>
      </c>
      <c r="C131" s="23" t="s">
        <v>148</v>
      </c>
      <c r="D131" s="50">
        <f>IF(Gesamtüberblick!E40="","ND",Gesamtüberblick!E40)</f>
        <v>0.46631252411695923</v>
      </c>
      <c r="E131" t="s">
        <v>202</v>
      </c>
    </row>
    <row r="132" spans="1:5" x14ac:dyDescent="0.3">
      <c r="A132" s="23" t="s">
        <v>19</v>
      </c>
      <c r="B132" s="23" t="s">
        <v>129</v>
      </c>
      <c r="C132" s="23" t="s">
        <v>154</v>
      </c>
      <c r="D132" s="50">
        <f>IF(Gesamtüberblick!E44="","ND",Gesamtüberblick!E44)</f>
        <v>1233.332404685234</v>
      </c>
      <c r="E132" t="s">
        <v>203</v>
      </c>
    </row>
    <row r="133" spans="1:5" x14ac:dyDescent="0.3">
      <c r="A133" s="23" t="s">
        <v>19</v>
      </c>
      <c r="B133" s="23" t="s">
        <v>129</v>
      </c>
      <c r="C133" s="23" t="s">
        <v>146</v>
      </c>
      <c r="D133" s="50">
        <f>IF(Gesamtüberblick!E39="","ND",Gesamtüberblick!E39)</f>
        <v>1.1969727697862062E-6</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7.4424393791387045E-2</v>
      </c>
      <c r="E136" t="s">
        <v>205</v>
      </c>
    </row>
    <row r="137" spans="1:5" x14ac:dyDescent="0.3">
      <c r="A137" s="23" t="s">
        <v>19</v>
      </c>
      <c r="B137" s="23" t="s">
        <v>129</v>
      </c>
      <c r="C137" s="23" t="s">
        <v>144</v>
      </c>
      <c r="D137" s="50">
        <f>IF(Gesamtüberblick!E20="","ND",Gesamtüberblick!E20)</f>
        <v>5.5346701468087345E-2</v>
      </c>
      <c r="E137" t="s">
        <v>206</v>
      </c>
    </row>
    <row r="138" spans="1:5" x14ac:dyDescent="0.3">
      <c r="A138" s="23" t="s">
        <v>1</v>
      </c>
      <c r="B138" s="23" t="s">
        <v>129</v>
      </c>
      <c r="C138" s="23" t="s">
        <v>132</v>
      </c>
      <c r="D138" s="50">
        <f>IF(Gesamtüberblick!G12="","ND",Gesamtüberblick!G12)</f>
        <v>6.3583653061257663E-7</v>
      </c>
      <c r="E138" t="s">
        <v>195</v>
      </c>
    </row>
    <row r="139" spans="1:5" x14ac:dyDescent="0.3">
      <c r="A139" s="23" t="s">
        <v>1</v>
      </c>
      <c r="B139" s="23" t="s">
        <v>129</v>
      </c>
      <c r="C139" s="23" t="s">
        <v>194</v>
      </c>
      <c r="D139" s="50">
        <f>IF(Gesamtüberblick!G17="","ND",Gesamtüberblick!G17)</f>
        <v>0.11319167569579401</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37.246476030170498</v>
      </c>
      <c r="E142" t="s">
        <v>8</v>
      </c>
    </row>
    <row r="143" spans="1:5" x14ac:dyDescent="0.3">
      <c r="A143" s="23" t="s">
        <v>1</v>
      </c>
      <c r="B143" s="23" t="s">
        <v>129</v>
      </c>
      <c r="C143" s="23" t="s">
        <v>86</v>
      </c>
      <c r="D143" s="50">
        <f>IF(Gesamtüberblick!G33="","ND",Gesamtüberblick!G33)</f>
        <v>2.3506341557245905E-4</v>
      </c>
      <c r="E143" t="s">
        <v>8</v>
      </c>
    </row>
    <row r="144" spans="1:5" x14ac:dyDescent="0.3">
      <c r="A144" s="23" t="s">
        <v>1</v>
      </c>
      <c r="B144" s="23" t="s">
        <v>129</v>
      </c>
      <c r="C144" s="23" t="s">
        <v>74</v>
      </c>
      <c r="D144" s="50">
        <f>IF(Gesamtüberblick!G21="","ND",Gesamtüberblick!G21)</f>
        <v>6.2174795738140487</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0.19389363256497139</v>
      </c>
      <c r="E147" t="s">
        <v>197</v>
      </c>
    </row>
    <row r="148" spans="1:8" x14ac:dyDescent="0.3">
      <c r="A148" s="23" t="s">
        <v>1</v>
      </c>
      <c r="B148" s="23" t="s">
        <v>129</v>
      </c>
      <c r="C148" s="23" t="s">
        <v>137</v>
      </c>
      <c r="D148" s="50">
        <f>IF(Gesamtüberblick!G15="","ND",Gesamtüberblick!G15)</f>
        <v>1.8885121591275578E-2</v>
      </c>
      <c r="E148" t="s">
        <v>198</v>
      </c>
    </row>
    <row r="149" spans="1:8" x14ac:dyDescent="0.3">
      <c r="A149" s="23" t="s">
        <v>1</v>
      </c>
      <c r="B149" s="23" t="s">
        <v>129</v>
      </c>
      <c r="C149" s="23" t="s">
        <v>135</v>
      </c>
      <c r="D149" s="50">
        <f>IF(Gesamtüberblick!G14="","ND",Gesamtüberblick!G14)</f>
        <v>2.0667468660705147E-3</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2.6413303109814592E-3</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28.002601033925711</v>
      </c>
      <c r="E154" t="s">
        <v>200</v>
      </c>
    </row>
    <row r="155" spans="1:8" x14ac:dyDescent="0.3">
      <c r="A155" s="23" t="s">
        <v>1</v>
      </c>
      <c r="B155" s="23" t="s">
        <v>129</v>
      </c>
      <c r="C155" s="23" t="s">
        <v>131</v>
      </c>
      <c r="D155" s="50">
        <f>IF(Gesamtüberblick!G11="","ND",Gesamtüberblick!G11)</f>
        <v>1.3661330931081019E-2</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425.04174698455353</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425.03352584454154</v>
      </c>
      <c r="E160" t="s">
        <v>9</v>
      </c>
    </row>
    <row r="161" spans="1:9" x14ac:dyDescent="0.3">
      <c r="A161" s="23" t="s">
        <v>1</v>
      </c>
      <c r="B161" s="23" t="s">
        <v>129</v>
      </c>
      <c r="C161" s="23" t="s">
        <v>142</v>
      </c>
      <c r="D161" s="50">
        <f>IF(Gesamtüberblick!G18="","ND",Gesamtüberblick!G18)</f>
        <v>7.8323801971890564E-5</v>
      </c>
      <c r="E161" t="s">
        <v>201</v>
      </c>
    </row>
    <row r="162" spans="1:9" x14ac:dyDescent="0.3">
      <c r="A162" s="23" t="s">
        <v>1</v>
      </c>
      <c r="B162" s="23" t="s">
        <v>129</v>
      </c>
      <c r="C162" s="23" t="s">
        <v>151</v>
      </c>
      <c r="D162" s="50">
        <f>IF(Gesamtüberblick!G42="","ND",Gesamtüberblick!G42)</f>
        <v>1.245764446071018E-8</v>
      </c>
      <c r="E162" t="s">
        <v>152</v>
      </c>
    </row>
    <row r="163" spans="1:9" x14ac:dyDescent="0.3">
      <c r="A163" s="23" t="s">
        <v>1</v>
      </c>
      <c r="B163" s="23" t="s">
        <v>129</v>
      </c>
      <c r="C163" s="23" t="s">
        <v>153</v>
      </c>
      <c r="D163" s="50">
        <f>IF(Gesamtüberblick!G43="","ND",Gesamtüberblick!G43)</f>
        <v>3.0377682790779445E-7</v>
      </c>
      <c r="E163" t="s">
        <v>152</v>
      </c>
      <c r="G163" s="22"/>
      <c r="H163" s="22"/>
      <c r="I163" s="22"/>
    </row>
    <row r="164" spans="1:9" x14ac:dyDescent="0.3">
      <c r="A164" s="23" t="s">
        <v>1</v>
      </c>
      <c r="B164" s="23" t="s">
        <v>129</v>
      </c>
      <c r="C164" s="23" t="s">
        <v>149</v>
      </c>
      <c r="D164" s="50">
        <f>IF(Gesamtüberblick!G41="","ND",Gesamtüberblick!G41)</f>
        <v>204.41112992744215</v>
      </c>
      <c r="E164" t="s">
        <v>150</v>
      </c>
    </row>
    <row r="165" spans="1:9" x14ac:dyDescent="0.3">
      <c r="A165" s="23" t="s">
        <v>1</v>
      </c>
      <c r="B165" s="23" t="s">
        <v>129</v>
      </c>
      <c r="C165" s="23" t="s">
        <v>148</v>
      </c>
      <c r="D165" s="50">
        <f>IF(Gesamtüberblick!G40="","ND",Gesamtüberblick!G40)</f>
        <v>0.53612497989788299</v>
      </c>
      <c r="E165" t="s">
        <v>202</v>
      </c>
    </row>
    <row r="166" spans="1:9" x14ac:dyDescent="0.3">
      <c r="A166" s="23" t="s">
        <v>1</v>
      </c>
      <c r="B166" s="23" t="s">
        <v>129</v>
      </c>
      <c r="C166" s="23" t="s">
        <v>154</v>
      </c>
      <c r="D166" s="50">
        <f>IF(Gesamtüberblick!G44="","ND",Gesamtüberblick!G44)</f>
        <v>431.39254968076011</v>
      </c>
      <c r="E166" t="s">
        <v>203</v>
      </c>
    </row>
    <row r="167" spans="1:9" x14ac:dyDescent="0.3">
      <c r="A167" s="23" t="s">
        <v>1</v>
      </c>
      <c r="B167" s="23" t="s">
        <v>129</v>
      </c>
      <c r="C167" s="23" t="s">
        <v>146</v>
      </c>
      <c r="D167" s="50">
        <f>IF(Gesamtüberblick!G39="","ND",Gesamtüberblick!G39)</f>
        <v>2.7726273418069398E-6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6.9319841652383654E-2</v>
      </c>
      <c r="E170" t="s">
        <v>205</v>
      </c>
    </row>
    <row r="171" spans="1:9" x14ac:dyDescent="0.3">
      <c r="A171" s="23" t="s">
        <v>1</v>
      </c>
      <c r="B171" s="23" t="s">
        <v>129</v>
      </c>
      <c r="C171" s="23" t="s">
        <v>144</v>
      </c>
      <c r="D171" s="50">
        <f>IF(Gesamtüberblick!G20="","ND",Gesamtüberblick!G20)</f>
        <v>2.0296641557086446</v>
      </c>
      <c r="E171" t="s">
        <v>206</v>
      </c>
    </row>
    <row r="172" spans="1:9" x14ac:dyDescent="0.3">
      <c r="A172" s="23" t="s">
        <v>2</v>
      </c>
      <c r="B172" s="23" t="s">
        <v>129</v>
      </c>
      <c r="C172" s="23" t="s">
        <v>132</v>
      </c>
      <c r="D172" s="50">
        <f>IF(Gesamtüberblick!H12="","ND",Gesamtüberblick!H12)</f>
        <v>4.2190658057331624E-8</v>
      </c>
      <c r="E172" t="s">
        <v>195</v>
      </c>
    </row>
    <row r="173" spans="1:9" x14ac:dyDescent="0.3">
      <c r="A173" s="23" t="s">
        <v>2</v>
      </c>
      <c r="B173" s="23" t="s">
        <v>129</v>
      </c>
      <c r="C173" s="23" t="s">
        <v>194</v>
      </c>
      <c r="D173" s="50">
        <f>IF(Gesamtüberblick!H17="","ND",Gesamtüberblick!H17)</f>
        <v>3.5202910236142457E-2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0.14542198138669882</v>
      </c>
      <c r="E176" t="s">
        <v>8</v>
      </c>
    </row>
    <row r="177" spans="1:11" x14ac:dyDescent="0.3">
      <c r="A177" s="23" t="s">
        <v>2</v>
      </c>
      <c r="B177" s="23" t="s">
        <v>129</v>
      </c>
      <c r="C177" s="23" t="s">
        <v>86</v>
      </c>
      <c r="D177" s="50">
        <f>IF(Gesamtüberblick!H33="","ND",Gesamtüberblick!H33)</f>
        <v>7.0930738208247333E-6</v>
      </c>
      <c r="E177" t="s">
        <v>8</v>
      </c>
    </row>
    <row r="178" spans="1:11" x14ac:dyDescent="0.3">
      <c r="A178" s="23" t="s">
        <v>2</v>
      </c>
      <c r="B178" s="23" t="s">
        <v>129</v>
      </c>
      <c r="C178" s="23" t="s">
        <v>74</v>
      </c>
      <c r="D178" s="50">
        <f>IF(Gesamtüberblick!H21="","ND",Gesamtüberblick!H21)</f>
        <v>19.225320091051014</v>
      </c>
      <c r="E178" t="s">
        <v>9</v>
      </c>
    </row>
    <row r="179" spans="1:11" x14ac:dyDescent="0.3">
      <c r="A179" s="23" t="s">
        <v>2</v>
      </c>
      <c r="B179" s="23" t="s">
        <v>129</v>
      </c>
      <c r="C179" s="23" t="s">
        <v>75</v>
      </c>
      <c r="D179" s="50">
        <f>IF(Gesamtüberblick!H22="","ND",Gesamtüberblick!H22)</f>
        <v>-19.015111853996707</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0.11902664326524315</v>
      </c>
      <c r="E181" t="s">
        <v>197</v>
      </c>
    </row>
    <row r="182" spans="1:11" x14ac:dyDescent="0.3">
      <c r="A182" s="23" t="s">
        <v>2</v>
      </c>
      <c r="B182" s="23" t="s">
        <v>129</v>
      </c>
      <c r="C182" s="23" t="s">
        <v>137</v>
      </c>
      <c r="D182" s="50">
        <f>IF(Gesamtüberblick!H15="","ND",Gesamtüberblick!H15)</f>
        <v>1.1004983555442915E-2</v>
      </c>
      <c r="E182" t="s">
        <v>198</v>
      </c>
    </row>
    <row r="183" spans="1:11" x14ac:dyDescent="0.3">
      <c r="A183" s="23" t="s">
        <v>2</v>
      </c>
      <c r="B183" s="23" t="s">
        <v>129</v>
      </c>
      <c r="C183" s="23" t="s">
        <v>135</v>
      </c>
      <c r="D183" s="50">
        <f>IF(Gesamtüberblick!H14="","ND",Gesamtüberblick!H14)</f>
        <v>9.5922451331038509E-5</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2.2528419760502571E-4</v>
      </c>
      <c r="E186" t="s">
        <v>8</v>
      </c>
    </row>
    <row r="187" spans="1:11" x14ac:dyDescent="0.3">
      <c r="A187" s="23" t="s">
        <v>2</v>
      </c>
      <c r="B187" s="23" t="s">
        <v>129</v>
      </c>
      <c r="C187" s="23" t="s">
        <v>96</v>
      </c>
      <c r="D187" s="50">
        <f>IF(Gesamtüberblick!H10="","ND",Gesamtüberblick!H10)</f>
        <v>3.1293607484005261</v>
      </c>
      <c r="E187" t="s">
        <v>200</v>
      </c>
    </row>
    <row r="188" spans="1:11" x14ac:dyDescent="0.3">
      <c r="A188" s="23" t="s">
        <v>2</v>
      </c>
      <c r="B188" s="23" t="s">
        <v>129</v>
      </c>
      <c r="C188" s="23" t="s">
        <v>97</v>
      </c>
      <c r="D188" s="50">
        <f>IF(Gesamtüberblick!H9="","ND",Gesamtüberblick!H9)</f>
        <v>3.7700111978185</v>
      </c>
      <c r="E188" t="s">
        <v>200</v>
      </c>
    </row>
    <row r="189" spans="1:11" x14ac:dyDescent="0.3">
      <c r="A189" s="23" t="s">
        <v>2</v>
      </c>
      <c r="B189" s="23" t="s">
        <v>129</v>
      </c>
      <c r="C189" s="23" t="s">
        <v>131</v>
      </c>
      <c r="D189" s="50">
        <f>IF(Gesamtüberblick!H11="","ND",Gesamtüberblick!H11)</f>
        <v>3.1820881375330552E-4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45.325761226790007</v>
      </c>
      <c r="E192" t="s">
        <v>9</v>
      </c>
    </row>
    <row r="193" spans="1:7" x14ac:dyDescent="0.3">
      <c r="A193" s="23" t="s">
        <v>2</v>
      </c>
      <c r="B193" s="23" t="s">
        <v>129</v>
      </c>
      <c r="C193" s="23" t="s">
        <v>78</v>
      </c>
      <c r="D193" s="50">
        <f>IF(Gesamtüberblick!H25="","ND",Gesamtüberblick!H25)</f>
        <v>-11.7305159671734</v>
      </c>
      <c r="E193" t="s">
        <v>9</v>
      </c>
    </row>
    <row r="194" spans="1:7" x14ac:dyDescent="0.3">
      <c r="A194" s="23" t="s">
        <v>2</v>
      </c>
      <c r="B194" s="23" t="s">
        <v>129</v>
      </c>
      <c r="C194" s="23" t="s">
        <v>143</v>
      </c>
      <c r="D194" s="50">
        <f>IF(Gesamtüberblick!H19="","ND",Gesamtüberblick!H19)</f>
        <v>33.595043585406174</v>
      </c>
      <c r="E194" t="s">
        <v>9</v>
      </c>
    </row>
    <row r="195" spans="1:7" x14ac:dyDescent="0.3">
      <c r="A195" s="23" t="s">
        <v>2</v>
      </c>
      <c r="B195" s="23" t="s">
        <v>129</v>
      </c>
      <c r="C195" s="23" t="s">
        <v>142</v>
      </c>
      <c r="D195" s="50">
        <f>IF(Gesamtüberblick!H18="","ND",Gesamtüberblick!H18)</f>
        <v>1.1204058015954361E-6</v>
      </c>
      <c r="E195" t="s">
        <v>201</v>
      </c>
    </row>
    <row r="196" spans="1:7" x14ac:dyDescent="0.3">
      <c r="A196" s="23" t="s">
        <v>2</v>
      </c>
      <c r="B196" s="23" t="s">
        <v>129</v>
      </c>
      <c r="C196" s="23" t="s">
        <v>151</v>
      </c>
      <c r="D196" s="50">
        <f>IF(Gesamtüberblick!H42="","ND",Gesamtüberblick!H42)</f>
        <v>9.6582057861386199E-10</v>
      </c>
      <c r="E196" t="s">
        <v>152</v>
      </c>
    </row>
    <row r="197" spans="1:7" x14ac:dyDescent="0.3">
      <c r="A197" s="23" t="s">
        <v>2</v>
      </c>
      <c r="B197" s="23" t="s">
        <v>129</v>
      </c>
      <c r="C197" s="23" t="s">
        <v>153</v>
      </c>
      <c r="D197" s="50">
        <f>IF(Gesamtüberblick!H43="","ND",Gesamtüberblick!H43)</f>
        <v>1.3242681057146495E-8</v>
      </c>
      <c r="E197" t="s">
        <v>152</v>
      </c>
    </row>
    <row r="198" spans="1:7" x14ac:dyDescent="0.3">
      <c r="A198" s="23" t="s">
        <v>2</v>
      </c>
      <c r="B198" s="23" t="s">
        <v>129</v>
      </c>
      <c r="C198" s="23" t="s">
        <v>149</v>
      </c>
      <c r="D198" s="50">
        <f>IF(Gesamtüberblick!H41="","ND",Gesamtüberblick!H41)</f>
        <v>18.459535238401539</v>
      </c>
      <c r="E198" t="s">
        <v>150</v>
      </c>
      <c r="F198" s="22"/>
      <c r="G198" s="22"/>
    </row>
    <row r="199" spans="1:7" x14ac:dyDescent="0.3">
      <c r="A199" s="23" t="s">
        <v>2</v>
      </c>
      <c r="B199" s="23" t="s">
        <v>129</v>
      </c>
      <c r="C199" s="23" t="s">
        <v>148</v>
      </c>
      <c r="D199" s="50">
        <f>IF(Gesamtüberblick!H40="","ND",Gesamtüberblick!H40)</f>
        <v>1.7022532494526749E-2</v>
      </c>
      <c r="E199" t="s">
        <v>202</v>
      </c>
    </row>
    <row r="200" spans="1:7" x14ac:dyDescent="0.3">
      <c r="A200" s="23" t="s">
        <v>2</v>
      </c>
      <c r="B200" s="23" t="s">
        <v>129</v>
      </c>
      <c r="C200" s="23" t="s">
        <v>154</v>
      </c>
      <c r="D200" s="50">
        <f>IF(Gesamtüberblick!H44="","ND",Gesamtüberblick!H44)</f>
        <v>2.7098737886806226</v>
      </c>
      <c r="E200" t="s">
        <v>203</v>
      </c>
    </row>
    <row r="201" spans="1:7" x14ac:dyDescent="0.3">
      <c r="A201" s="23" t="s">
        <v>2</v>
      </c>
      <c r="B201" s="23" t="s">
        <v>129</v>
      </c>
      <c r="C201" s="23" t="s">
        <v>146</v>
      </c>
      <c r="D201" s="50">
        <f>IF(Gesamtüberblick!H39="","ND",Gesamtüberblick!H39)</f>
        <v>6.4921011693642068E-7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2.3675787391189099E-2</v>
      </c>
      <c r="E204" t="s">
        <v>205</v>
      </c>
    </row>
    <row r="205" spans="1:7" x14ac:dyDescent="0.3">
      <c r="A205" s="23" t="s">
        <v>2</v>
      </c>
      <c r="B205" s="23" t="s">
        <v>129</v>
      </c>
      <c r="C205" s="23" t="s">
        <v>144</v>
      </c>
      <c r="D205" s="50">
        <f>IF(Gesamtüberblick!H20="","ND",Gesamtüberblick!H20)</f>
        <v>0.10554936605997012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-2.0195393047718295</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2.5473592499999998E-3</v>
      </c>
      <c r="E352" t="s">
        <v>198</v>
      </c>
    </row>
    <row r="353" spans="1:9" x14ac:dyDescent="0.3">
      <c r="A353" s="23" t="s">
        <v>4</v>
      </c>
      <c r="B353" s="51" t="str">
        <f>Gesamtüberblick!$X$6</f>
        <v>Recycling</v>
      </c>
      <c r="C353" s="23" t="s">
        <v>135</v>
      </c>
      <c r="D353" s="50">
        <f>IF(Gesamtüberblick!X14="","ND",Gesamtüberblick!X14)</f>
        <v>3.2828347500000001E-4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1.5099225749999998E-5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39.663867500000002</v>
      </c>
      <c r="E370" t="s">
        <v>203</v>
      </c>
    </row>
    <row r="371" spans="1:5" x14ac:dyDescent="0.3">
      <c r="A371" s="23" t="s">
        <v>4</v>
      </c>
      <c r="B371" s="51" t="str">
        <f>Gesamtüberblick!$X$6</f>
        <v>Recycling</v>
      </c>
      <c r="C371" s="23" t="s">
        <v>146</v>
      </c>
      <c r="D371" s="50">
        <f>IF(Gesamtüberblick!X39="","ND",Gesamtüberblick!X39)</f>
        <v>3.4419375000000001E-7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0.27045397499999996</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1.0524296924460613E-8</v>
      </c>
      <c r="E410" t="s">
        <v>195</v>
      </c>
    </row>
    <row r="411" spans="1:5" x14ac:dyDescent="0.3">
      <c r="A411" s="23" t="s">
        <v>5</v>
      </c>
      <c r="B411" s="51" t="str">
        <f>Gesamtüberblick!$Y$6</f>
        <v>Recycling</v>
      </c>
      <c r="C411" s="23" t="s">
        <v>194</v>
      </c>
      <c r="D411" s="50">
        <f>IF(Gesamtüberblick!Y17="","ND",Gesamtüberblick!Y17)</f>
        <v>5.7782944333781058E-3</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0.27108714692724378</v>
      </c>
      <c r="E414" t="s">
        <v>8</v>
      </c>
    </row>
    <row r="415" spans="1:5" x14ac:dyDescent="0.3">
      <c r="A415" s="23" t="s">
        <v>5</v>
      </c>
      <c r="B415" s="51" t="str">
        <f>Gesamtüberblick!$Y$6</f>
        <v>Recycling</v>
      </c>
      <c r="C415" s="23" t="s">
        <v>86</v>
      </c>
      <c r="D415" s="50">
        <f>IF(Gesamtüberblick!Y33="","ND",Gesamtüberblick!Y33)</f>
        <v>3.3158308193706189E-5</v>
      </c>
      <c r="E415" t="s">
        <v>8</v>
      </c>
    </row>
    <row r="416" spans="1:5" x14ac:dyDescent="0.3">
      <c r="A416" s="23" t="s">
        <v>5</v>
      </c>
      <c r="B416" s="51" t="str">
        <f>Gesamtüberblick!$Y$6</f>
        <v>Recycling</v>
      </c>
      <c r="C416" s="23" t="s">
        <v>74</v>
      </c>
      <c r="D416" s="50">
        <f>IF(Gesamtüberblick!Y21="","ND",Gesamtüberblick!Y21)</f>
        <v>1.3913183560301148</v>
      </c>
      <c r="E416" t="s">
        <v>9</v>
      </c>
    </row>
    <row r="417" spans="1:9" x14ac:dyDescent="0.3">
      <c r="A417" s="23" t="s">
        <v>5</v>
      </c>
      <c r="B417" s="51" t="str">
        <f>Gesamtüberblick!$Y$6</f>
        <v>Recycling</v>
      </c>
      <c r="C417" s="23" t="s">
        <v>75</v>
      </c>
      <c r="D417" s="50">
        <f>IF(Gesamtüberblick!Y22="","ND",Gesamtüberblick!Y22)</f>
        <v>-0.79680270900704686</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1.9305146779255815E-2</v>
      </c>
      <c r="E419" t="s">
        <v>197</v>
      </c>
    </row>
    <row r="420" spans="1:9" x14ac:dyDescent="0.3">
      <c r="A420" s="23" t="s">
        <v>5</v>
      </c>
      <c r="B420" s="51" t="str">
        <f>Gesamtüberblick!$Y$6</f>
        <v>Recycling</v>
      </c>
      <c r="C420" s="23" t="s">
        <v>137</v>
      </c>
      <c r="D420" s="50">
        <f>IF(Gesamtüberblick!Y15="","ND",Gesamtüberblick!Y15)</f>
        <v>1.7311037308413407E-3</v>
      </c>
      <c r="E420" t="s">
        <v>198</v>
      </c>
    </row>
    <row r="421" spans="1:9" x14ac:dyDescent="0.3">
      <c r="A421" s="23" t="s">
        <v>5</v>
      </c>
      <c r="B421" s="51" t="str">
        <f>Gesamtüberblick!$Y$6</f>
        <v>Recycling</v>
      </c>
      <c r="C421" s="23" t="s">
        <v>135</v>
      </c>
      <c r="D421" s="50">
        <f>IF(Gesamtüberblick!Y14="","ND",Gesamtüberblick!Y14)</f>
        <v>3.8984109476786585E-4</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4.9734046892261221E-5</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0.6617262830230406</v>
      </c>
      <c r="E426" t="s">
        <v>200</v>
      </c>
    </row>
    <row r="427" spans="1:9" x14ac:dyDescent="0.3">
      <c r="A427" s="23" t="s">
        <v>5</v>
      </c>
      <c r="B427" s="51" t="str">
        <f>Gesamtüberblick!$Y$6</f>
        <v>Recycling</v>
      </c>
      <c r="C427" s="23" t="s">
        <v>131</v>
      </c>
      <c r="D427" s="50">
        <f>IF(Gesamtüberblick!Y11="","ND",Gesamtüberblick!Y11)</f>
        <v>9.6975230955128808E-4</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8.9752522830653554</v>
      </c>
      <c r="E430" t="s">
        <v>9</v>
      </c>
    </row>
    <row r="431" spans="1:9" x14ac:dyDescent="0.3">
      <c r="A431" s="23" t="s">
        <v>5</v>
      </c>
      <c r="B431" s="51" t="str">
        <f>Gesamtüberblick!$Y$6</f>
        <v>Recycling</v>
      </c>
      <c r="C431" s="23" t="s">
        <v>78</v>
      </c>
      <c r="D431" s="50">
        <f>IF(Gesamtüberblick!Y25="","ND",Gesamtüberblick!Y25)</f>
        <v>-17.97526525846115</v>
      </c>
      <c r="E431" t="s">
        <v>9</v>
      </c>
    </row>
    <row r="432" spans="1:9" x14ac:dyDescent="0.3">
      <c r="A432" s="23" t="s">
        <v>5</v>
      </c>
      <c r="B432" s="51" t="str">
        <f>Gesamtüberblick!$Y$6</f>
        <v>Recycling</v>
      </c>
      <c r="C432" s="23" t="s">
        <v>143</v>
      </c>
      <c r="D432" s="50">
        <f>IF(Gesamtüberblick!Y19="","ND",Gesamtüberblick!Y19)</f>
        <v>8.9743388714980945</v>
      </c>
      <c r="E432" t="s">
        <v>9</v>
      </c>
    </row>
    <row r="433" spans="1:5" x14ac:dyDescent="0.3">
      <c r="A433" s="23" t="s">
        <v>5</v>
      </c>
      <c r="B433" s="51" t="str">
        <f>Gesamtüberblick!$Y$6</f>
        <v>Recycling</v>
      </c>
      <c r="C433" s="23" t="s">
        <v>142</v>
      </c>
      <c r="D433" s="50">
        <f>IF(Gesamtüberblick!Y18="","ND",Gesamtüberblick!Y18)</f>
        <v>4.0764115480548136E-5</v>
      </c>
      <c r="E433" t="s">
        <v>201</v>
      </c>
    </row>
    <row r="434" spans="1:5" x14ac:dyDescent="0.3">
      <c r="A434" s="23" t="s">
        <v>5</v>
      </c>
      <c r="B434" s="51" t="str">
        <f>Gesamtüberblick!$Y$6</f>
        <v>Recycling</v>
      </c>
      <c r="C434" s="23" t="s">
        <v>151</v>
      </c>
      <c r="D434" s="50">
        <f>IF(Gesamtüberblick!Y42="","ND",Gesamtüberblick!Y42)</f>
        <v>1.0099305699515149E-9</v>
      </c>
      <c r="E434" t="s">
        <v>152</v>
      </c>
    </row>
    <row r="435" spans="1:5" x14ac:dyDescent="0.3">
      <c r="A435" s="23" t="s">
        <v>5</v>
      </c>
      <c r="B435" s="51" t="str">
        <f>Gesamtüberblick!$Y$6</f>
        <v>Recycling</v>
      </c>
      <c r="C435" s="23" t="s">
        <v>153</v>
      </c>
      <c r="D435" s="50">
        <f>IF(Gesamtüberblick!Y43="","ND",Gesamtüberblick!Y43)</f>
        <v>4.5482612715789275E-8</v>
      </c>
      <c r="E435" t="s">
        <v>152</v>
      </c>
    </row>
    <row r="436" spans="1:5" x14ac:dyDescent="0.3">
      <c r="A436" s="23" t="s">
        <v>5</v>
      </c>
      <c r="B436" s="51" t="str">
        <f>Gesamtüberblick!$Y$6</f>
        <v>Recycling</v>
      </c>
      <c r="C436" s="23" t="s">
        <v>149</v>
      </c>
      <c r="D436" s="50">
        <f>IF(Gesamtüberblick!Y41="","ND",Gesamtüberblick!Y41)</f>
        <v>7.0341257902618262</v>
      </c>
      <c r="E436" t="s">
        <v>150</v>
      </c>
    </row>
    <row r="437" spans="1:5" x14ac:dyDescent="0.3">
      <c r="A437" s="23" t="s">
        <v>5</v>
      </c>
      <c r="B437" s="51" t="str">
        <f>Gesamtüberblick!$Y$6</f>
        <v>Recycling</v>
      </c>
      <c r="C437" s="23" t="s">
        <v>148</v>
      </c>
      <c r="D437" s="50">
        <f>IF(Gesamtüberblick!Y40="","ND",Gesamtüberblick!Y40)</f>
        <v>7.1357864293074155E-2</v>
      </c>
      <c r="E437" t="s">
        <v>202</v>
      </c>
    </row>
    <row r="438" spans="1:5" x14ac:dyDescent="0.3">
      <c r="A438" s="23" t="s">
        <v>5</v>
      </c>
      <c r="B438" s="51" t="str">
        <f>Gesamtüberblick!$Y$6</f>
        <v>Recycling</v>
      </c>
      <c r="C438" s="23" t="s">
        <v>154</v>
      </c>
      <c r="D438" s="50">
        <f>IF(Gesamtüberblick!Y44="","ND",Gesamtüberblick!Y44)</f>
        <v>15.930527953845596</v>
      </c>
      <c r="E438" t="s">
        <v>203</v>
      </c>
    </row>
    <row r="439" spans="1:5" x14ac:dyDescent="0.3">
      <c r="A439" s="23" t="s">
        <v>5</v>
      </c>
      <c r="B439" s="51" t="str">
        <f>Gesamtüberblick!$Y$6</f>
        <v>Recycling</v>
      </c>
      <c r="C439" s="23" t="s">
        <v>146</v>
      </c>
      <c r="D439" s="50">
        <f>IF(Gesamtüberblick!Y39="","ND",Gesamtüberblick!Y39)</f>
        <v>1.0241773900461207E-7</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7.413993921999376E-3</v>
      </c>
      <c r="E442" t="s">
        <v>205</v>
      </c>
    </row>
    <row r="443" spans="1:5" x14ac:dyDescent="0.3">
      <c r="A443" s="23" t="s">
        <v>5</v>
      </c>
      <c r="B443" s="51" t="str">
        <f>Gesamtüberblick!$Y$6</f>
        <v>Recycling</v>
      </c>
      <c r="C443" s="23" t="s">
        <v>144</v>
      </c>
      <c r="D443" s="50">
        <f>IF(Gesamtüberblick!Y20="","ND",Gesamtüberblick!Y20)</f>
        <v>0.10878555825206374</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4.2246338399999999E-9</v>
      </c>
      <c r="E478" t="s">
        <v>195</v>
      </c>
    </row>
    <row r="479" spans="1:5" x14ac:dyDescent="0.3">
      <c r="A479" s="23" t="s">
        <v>6</v>
      </c>
      <c r="B479" s="51" t="str">
        <f>Gesamtüberblick!$Z$6</f>
        <v>Recycling</v>
      </c>
      <c r="C479" s="23" t="s">
        <v>194</v>
      </c>
      <c r="D479" s="50">
        <f>IF(Gesamtüberblick!Z17="","ND",Gesamtüberblick!Z17)</f>
        <v>1.5739104960000002E-3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23.994400079999998</v>
      </c>
      <c r="E482" t="s">
        <v>8</v>
      </c>
    </row>
    <row r="483" spans="1:5" x14ac:dyDescent="0.3">
      <c r="A483" s="23" t="s">
        <v>6</v>
      </c>
      <c r="B483" s="51" t="str">
        <f>Gesamtüberblick!$Z$6</f>
        <v>Recycling</v>
      </c>
      <c r="C483" s="23" t="s">
        <v>86</v>
      </c>
      <c r="D483" s="50">
        <f>IF(Gesamtüberblick!Z33="","ND",Gesamtüberblick!Z33)</f>
        <v>9.6133787999999999E-7</v>
      </c>
      <c r="E483" t="s">
        <v>8</v>
      </c>
    </row>
    <row r="484" spans="1:5" x14ac:dyDescent="0.3">
      <c r="A484" s="23" t="s">
        <v>6</v>
      </c>
      <c r="B484" s="51" t="str">
        <f>Gesamtüberblick!$Z$6</f>
        <v>Recycling</v>
      </c>
      <c r="C484" s="23" t="s">
        <v>74</v>
      </c>
      <c r="D484" s="50">
        <f>IF(Gesamtüberblick!Z21="","ND",Gesamtüberblick!Z21)</f>
        <v>3.0768719999999999E-2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4.5211831199999993E-3</v>
      </c>
      <c r="E487" t="s">
        <v>197</v>
      </c>
    </row>
    <row r="488" spans="1:5" x14ac:dyDescent="0.3">
      <c r="A488" s="23" t="s">
        <v>6</v>
      </c>
      <c r="B488" s="51" t="str">
        <f>Gesamtüberblick!$Z$6</f>
        <v>Recycling</v>
      </c>
      <c r="C488" s="23" t="s">
        <v>137</v>
      </c>
      <c r="D488" s="50">
        <f>IF(Gesamtüberblick!Z15="","ND",Gesamtüberblick!Z15)</f>
        <v>4.2186146399999998E-4</v>
      </c>
      <c r="E488" t="s">
        <v>198</v>
      </c>
    </row>
    <row r="489" spans="1:5" x14ac:dyDescent="0.3">
      <c r="A489" s="23" t="s">
        <v>6</v>
      </c>
      <c r="B489" s="51" t="str">
        <f>Gesamtüberblick!$Z$6</f>
        <v>Recycling</v>
      </c>
      <c r="C489" s="23" t="s">
        <v>135</v>
      </c>
      <c r="D489" s="50">
        <f>IF(Gesamtüberblick!Z14="","ND",Gesamtüberblick!Z14)</f>
        <v>1.2144969120000001E-5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1.9256461919999998E-5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-1.53126509813777</v>
      </c>
      <c r="E494" t="s">
        <v>200</v>
      </c>
    </row>
    <row r="495" spans="1:5" x14ac:dyDescent="0.3">
      <c r="A495" s="23" t="s">
        <v>6</v>
      </c>
      <c r="B495" s="51" t="str">
        <f>Gesamtüberblick!$Z$6</f>
        <v>Recycling</v>
      </c>
      <c r="C495" s="23" t="s">
        <v>131</v>
      </c>
      <c r="D495" s="50">
        <f>IF(Gesamtüberblick!Z11="","ND",Gesamtüberblick!Z11)</f>
        <v>8.8061323200000003E-5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3.6345024000000001</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3.6341968799999997</v>
      </c>
      <c r="E500" t="s">
        <v>9</v>
      </c>
    </row>
    <row r="501" spans="1:5" x14ac:dyDescent="0.3">
      <c r="A501" s="23" t="s">
        <v>6</v>
      </c>
      <c r="B501" s="51" t="str">
        <f>Gesamtüberblick!$Z$6</f>
        <v>Recycling</v>
      </c>
      <c r="C501" s="23" t="s">
        <v>142</v>
      </c>
      <c r="D501" s="50">
        <f>IF(Gesamtüberblick!Z18="","ND",Gesamtüberblick!Z18)</f>
        <v>2.0251399199999998E-7</v>
      </c>
      <c r="E501" t="s">
        <v>201</v>
      </c>
    </row>
    <row r="502" spans="1:5" x14ac:dyDescent="0.3">
      <c r="A502" s="23" t="s">
        <v>6</v>
      </c>
      <c r="B502" s="51" t="str">
        <f>Gesamtüberblick!$Z$6</f>
        <v>Recycling</v>
      </c>
      <c r="C502" s="23" t="s">
        <v>151</v>
      </c>
      <c r="D502" s="50">
        <f>IF(Gesamtüberblick!Z42="","ND",Gesamtüberblick!Z42)</f>
        <v>6.2086852800000008E-11</v>
      </c>
      <c r="E502" t="s">
        <v>152</v>
      </c>
    </row>
    <row r="503" spans="1:5" x14ac:dyDescent="0.3">
      <c r="A503" s="23" t="s">
        <v>6</v>
      </c>
      <c r="B503" s="51" t="str">
        <f>Gesamtüberblick!$Z$6</f>
        <v>Recycling</v>
      </c>
      <c r="C503" s="23" t="s">
        <v>153</v>
      </c>
      <c r="D503" s="50">
        <f>IF(Gesamtüberblick!Z43="","ND",Gesamtüberblick!Z43)</f>
        <v>7.7697969600000007E-10</v>
      </c>
      <c r="E503" t="s">
        <v>152</v>
      </c>
    </row>
    <row r="504" spans="1:5" x14ac:dyDescent="0.3">
      <c r="A504" s="23" t="s">
        <v>6</v>
      </c>
      <c r="B504" s="51" t="str">
        <f>Gesamtüberblick!$Z$6</f>
        <v>Recycling</v>
      </c>
      <c r="C504" s="23" t="s">
        <v>149</v>
      </c>
      <c r="D504" s="50">
        <f>IF(Gesamtüberblick!Z41="","ND",Gesamtüberblick!Z41)</f>
        <v>1.7060220479999999</v>
      </c>
      <c r="E504" t="s">
        <v>150</v>
      </c>
    </row>
    <row r="505" spans="1:5" x14ac:dyDescent="0.3">
      <c r="A505" s="23" t="s">
        <v>6</v>
      </c>
      <c r="B505" s="51" t="str">
        <f>Gesamtüberblick!$Z$6</f>
        <v>Recycling</v>
      </c>
      <c r="C505" s="23" t="s">
        <v>148</v>
      </c>
      <c r="D505" s="50">
        <f>IF(Gesamtüberblick!Z40="","ND",Gesamtüberblick!Z40)</f>
        <v>2.3018663040000002E-3</v>
      </c>
      <c r="E505" t="s">
        <v>202</v>
      </c>
    </row>
    <row r="506" spans="1:5" x14ac:dyDescent="0.3">
      <c r="A506" s="23" t="s">
        <v>6</v>
      </c>
      <c r="B506" s="51" t="str">
        <f>Gesamtüberblick!$Z$6</f>
        <v>Recycling</v>
      </c>
      <c r="C506" s="23" t="s">
        <v>154</v>
      </c>
      <c r="D506" s="50">
        <f>IF(Gesamtüberblick!Z44="","ND",Gesamtüberblick!Z44)</f>
        <v>7.2158546399999999</v>
      </c>
      <c r="E506" t="s">
        <v>203</v>
      </c>
    </row>
    <row r="507" spans="1:5" x14ac:dyDescent="0.3">
      <c r="A507" s="23" t="s">
        <v>6</v>
      </c>
      <c r="B507" s="51" t="str">
        <f>Gesamtüberblick!$Z$6</f>
        <v>Recycling</v>
      </c>
      <c r="C507" s="23" t="s">
        <v>146</v>
      </c>
      <c r="D507" s="50">
        <f>IF(Gesamtüberblick!Z39="","ND",Gesamtüberblick!Z39)</f>
        <v>2.4061612799999996E-8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1.0989798E-3</v>
      </c>
      <c r="E510" t="s">
        <v>205</v>
      </c>
    </row>
    <row r="511" spans="1:5" x14ac:dyDescent="0.3">
      <c r="A511" s="23" t="s">
        <v>6</v>
      </c>
      <c r="B511" s="51" t="str">
        <f>Gesamtüberblick!$Z$6</f>
        <v>Recycling</v>
      </c>
      <c r="C511" s="23" t="s">
        <v>144</v>
      </c>
      <c r="D511" s="50">
        <f>IF(Gesamtüberblick!Z20="","ND",Gesamtüberblick!Z20)</f>
        <v>0.16054762320000002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-2.5198370879582447E-7</v>
      </c>
      <c r="E546" s="23" t="s">
        <v>195</v>
      </c>
    </row>
    <row r="547" spans="1:5" x14ac:dyDescent="0.3">
      <c r="A547" s="23" t="s">
        <v>101</v>
      </c>
      <c r="B547" s="51" t="str">
        <f>Gesamtüberblick!$AA$6</f>
        <v>Recycling</v>
      </c>
      <c r="C547" s="23" t="s">
        <v>194</v>
      </c>
      <c r="D547" s="50">
        <f>IF(Gesamtüberblick!AA17="","ND",Gesamtüberblick!AA17)</f>
        <v>-3.8796044665169963E-2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-0.53846423418036982</v>
      </c>
      <c r="E550" s="23" t="s">
        <v>8</v>
      </c>
    </row>
    <row r="551" spans="1:5" x14ac:dyDescent="0.3">
      <c r="A551" s="23" t="s">
        <v>101</v>
      </c>
      <c r="B551" s="51" t="str">
        <f>Gesamtüberblick!$AA$6</f>
        <v>Recycling</v>
      </c>
      <c r="C551" s="23" t="s">
        <v>86</v>
      </c>
      <c r="D551" s="50">
        <f>IF(Gesamtüberblick!AA33="","ND",Gesamtüberblick!AA33)</f>
        <v>-4.4581786114400099E-4</v>
      </c>
      <c r="E551" s="23" t="s">
        <v>8</v>
      </c>
    </row>
    <row r="552" spans="1:5" x14ac:dyDescent="0.3">
      <c r="A552" s="23" t="s">
        <v>101</v>
      </c>
      <c r="B552" s="51" t="str">
        <f>Gesamtüberblick!$AA$6</f>
        <v>Recycling</v>
      </c>
      <c r="C552" s="23" t="s">
        <v>74</v>
      </c>
      <c r="D552" s="50">
        <f>IF(Gesamtüberblick!AA21="","ND",Gesamtüberblick!AA21)</f>
        <v>-21.323050876347793</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-0.11541157790838071</v>
      </c>
      <c r="E555" s="23" t="s">
        <v>197</v>
      </c>
    </row>
    <row r="556" spans="1:5" x14ac:dyDescent="0.3">
      <c r="A556" s="23" t="s">
        <v>101</v>
      </c>
      <c r="B556" s="51" t="str">
        <f>Gesamtüberblick!$AA$6</f>
        <v>Recycling</v>
      </c>
      <c r="C556" s="23" t="s">
        <v>137</v>
      </c>
      <c r="D556" s="50">
        <f>IF(Gesamtüberblick!AA15="","ND",Gesamtüberblick!AA15)</f>
        <v>-1.1296513541162928E-2</v>
      </c>
      <c r="E556" s="23" t="s">
        <v>198</v>
      </c>
    </row>
    <row r="557" spans="1:5" x14ac:dyDescent="0.3">
      <c r="A557" s="23" t="s">
        <v>101</v>
      </c>
      <c r="B557" s="51" t="str">
        <f>Gesamtüberblick!$AA$6</f>
        <v>Recycling</v>
      </c>
      <c r="C557" s="23" t="s">
        <v>135</v>
      </c>
      <c r="D557" s="50">
        <f>IF(Gesamtüberblick!AA14="","ND",Gesamtüberblick!AA14)</f>
        <v>-1.0850760314999762E-3</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-5.1486895494315345E-4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-7.4679237632660929</v>
      </c>
      <c r="E562" s="23" t="s">
        <v>200</v>
      </c>
    </row>
    <row r="563" spans="1:5" x14ac:dyDescent="0.3">
      <c r="A563" s="23" t="s">
        <v>101</v>
      </c>
      <c r="B563" s="51" t="str">
        <f>Gesamtüberblick!$AA$6</f>
        <v>Recycling</v>
      </c>
      <c r="C563" s="23" t="s">
        <v>131</v>
      </c>
      <c r="D563" s="50">
        <f>IF(Gesamtüberblick!AA11="","ND",Gesamtüberblick!AA11)</f>
        <v>-2.267565127178372E-3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-117.28320725423001</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-117.28251775421629</v>
      </c>
      <c r="E568" s="23" t="s">
        <v>9</v>
      </c>
    </row>
    <row r="569" spans="1:5" x14ac:dyDescent="0.3">
      <c r="A569" s="23" t="s">
        <v>101</v>
      </c>
      <c r="B569" s="51" t="str">
        <f>Gesamtüberblick!$AA$6</f>
        <v>Recycling</v>
      </c>
      <c r="C569" s="23" t="s">
        <v>142</v>
      </c>
      <c r="D569" s="50">
        <f>IF(Gesamtüberblick!AA18="","ND",Gesamtüberblick!AA18)</f>
        <v>-1.5356073731306528E-5</v>
      </c>
      <c r="E569" s="23" t="s">
        <v>201</v>
      </c>
    </row>
    <row r="570" spans="1:5" x14ac:dyDescent="0.3">
      <c r="A570" s="23" t="s">
        <v>101</v>
      </c>
      <c r="B570" s="51" t="str">
        <f>Gesamtüberblick!$AA$6</f>
        <v>Recycling</v>
      </c>
      <c r="C570" s="23" t="s">
        <v>151</v>
      </c>
      <c r="D570" s="50">
        <f>IF(Gesamtüberblick!AA42="","ND",Gesamtüberblick!AA42)</f>
        <v>-4.5672041490201344E-9</v>
      </c>
      <c r="E570" s="23" t="s">
        <v>152</v>
      </c>
    </row>
    <row r="571" spans="1:5" x14ac:dyDescent="0.3">
      <c r="A571" s="23" t="s">
        <v>101</v>
      </c>
      <c r="B571" s="51" t="str">
        <f>Gesamtüberblick!$AA$6</f>
        <v>Recycling</v>
      </c>
      <c r="C571" s="23" t="s">
        <v>153</v>
      </c>
      <c r="D571" s="50">
        <f>IF(Gesamtüberblick!AA43="","ND",Gesamtüberblick!AA43)</f>
        <v>-3.2583289717065321E-8</v>
      </c>
      <c r="E571" s="23" t="s">
        <v>152</v>
      </c>
    </row>
    <row r="572" spans="1:5" x14ac:dyDescent="0.3">
      <c r="A572" s="23" t="s">
        <v>101</v>
      </c>
      <c r="B572" s="51" t="str">
        <f>Gesamtüberblick!$AA$6</f>
        <v>Recycling</v>
      </c>
      <c r="C572" s="23" t="s">
        <v>149</v>
      </c>
      <c r="D572" s="50">
        <f>IF(Gesamtüberblick!AA41="","ND",Gesamtüberblick!AA41)</f>
        <v>-23.703631796512045</v>
      </c>
      <c r="E572" s="23" t="s">
        <v>150</v>
      </c>
    </row>
    <row r="573" spans="1:5" x14ac:dyDescent="0.3">
      <c r="A573" s="23" t="s">
        <v>101</v>
      </c>
      <c r="B573" s="51" t="str">
        <f>Gesamtüberblick!$AA$6</f>
        <v>Recycling</v>
      </c>
      <c r="C573" s="23" t="s">
        <v>148</v>
      </c>
      <c r="D573" s="50">
        <f>IF(Gesamtüberblick!AA40="","ND",Gesamtüberblick!AA40)</f>
        <v>-1.0491569222344057</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-5.883246204944252E-7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-2.6601073809285988E-2</v>
      </c>
      <c r="E578" s="23" t="s">
        <v>205</v>
      </c>
    </row>
    <row r="579" spans="1:5" x14ac:dyDescent="0.3">
      <c r="A579" s="23" t="s">
        <v>101</v>
      </c>
      <c r="B579" s="51" t="str">
        <f>Gesamtüberblick!$AA$6</f>
        <v>Recycling</v>
      </c>
      <c r="C579" s="23" t="s">
        <v>144</v>
      </c>
      <c r="D579" s="50">
        <f>IF(Gesamtüberblick!AA20="","ND",Gesamtüberblick!AA20)</f>
        <v>-0.87160423599739456</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0">
        <v>45622</v>
      </c>
      <c r="C4" s="104"/>
      <c r="D4" s="44"/>
    </row>
    <row r="5" spans="1:4" ht="15.6" x14ac:dyDescent="0.3">
      <c r="A5" s="24" t="s">
        <v>117</v>
      </c>
      <c r="B5" s="100" t="s">
        <v>209</v>
      </c>
      <c r="C5" s="101"/>
      <c r="D5" s="44"/>
    </row>
    <row r="6" spans="1:4" ht="15.6" x14ac:dyDescent="0.3">
      <c r="A6" s="25"/>
      <c r="B6" s="110"/>
      <c r="C6" s="104"/>
      <c r="D6" s="44"/>
    </row>
    <row r="7" spans="1:4" s="41" customFormat="1" ht="30.3" customHeight="1" x14ac:dyDescent="0.3">
      <c r="A7" s="24" t="s">
        <v>272</v>
      </c>
      <c r="B7" s="104" t="s">
        <v>271</v>
      </c>
      <c r="C7" s="104"/>
      <c r="D7" s="44"/>
    </row>
    <row r="8" spans="1:4" s="41" customFormat="1" x14ac:dyDescent="0.3">
      <c r="A8" s="40"/>
      <c r="B8" s="102"/>
      <c r="C8" s="103"/>
      <c r="D8" s="44"/>
    </row>
    <row r="9" spans="1:4" ht="15.6" x14ac:dyDescent="0.3">
      <c r="A9" s="24" t="s">
        <v>268</v>
      </c>
      <c r="B9" s="100"/>
      <c r="C9" s="101"/>
      <c r="D9" s="44"/>
    </row>
    <row r="10" spans="1:4" ht="28.2" customHeight="1" x14ac:dyDescent="0.3">
      <c r="A10" s="30" t="s">
        <v>273</v>
      </c>
      <c r="B10" s="104" t="s">
        <v>274</v>
      </c>
      <c r="C10" s="104"/>
      <c r="D10" s="44"/>
    </row>
    <row r="11" spans="1:4" s="41" customFormat="1" ht="30.3" customHeight="1" x14ac:dyDescent="0.3">
      <c r="A11" s="30" t="s">
        <v>121</v>
      </c>
      <c r="B11" s="104" t="s">
        <v>193</v>
      </c>
      <c r="C11" s="104"/>
      <c r="D11" s="44"/>
    </row>
    <row r="12" spans="1:4" s="41" customFormat="1" ht="72.599999999999994" customHeight="1" x14ac:dyDescent="0.3">
      <c r="A12" s="30" t="s">
        <v>264</v>
      </c>
      <c r="B12" s="104" t="s">
        <v>265</v>
      </c>
      <c r="C12" s="104"/>
      <c r="D12" s="44"/>
    </row>
    <row r="13" spans="1:4" s="41" customFormat="1" ht="58.2" customHeight="1" x14ac:dyDescent="0.3">
      <c r="A13" s="33" t="s">
        <v>287</v>
      </c>
      <c r="B13" s="98" t="s">
        <v>312</v>
      </c>
      <c r="C13" s="99"/>
      <c r="D13" s="44"/>
    </row>
    <row r="14" spans="1:4" s="41" customFormat="1" x14ac:dyDescent="0.3">
      <c r="A14" s="40"/>
      <c r="B14" s="104"/>
      <c r="C14" s="104"/>
      <c r="D14" s="44"/>
    </row>
    <row r="15" spans="1:4" s="41" customFormat="1" ht="30.3" customHeight="1" x14ac:dyDescent="0.3">
      <c r="A15" s="24" t="s">
        <v>114</v>
      </c>
      <c r="B15" s="104" t="s">
        <v>311</v>
      </c>
      <c r="C15" s="104"/>
      <c r="D15" s="44"/>
    </row>
    <row r="16" spans="1:4" s="41" customFormat="1" x14ac:dyDescent="0.3">
      <c r="A16" s="40"/>
      <c r="B16" s="102"/>
      <c r="C16" s="103"/>
      <c r="D16" s="44"/>
    </row>
    <row r="17" spans="1:5" s="41" customFormat="1" ht="15.6" x14ac:dyDescent="0.3">
      <c r="A17" s="106" t="s">
        <v>281</v>
      </c>
      <c r="B17" s="107"/>
      <c r="C17" s="108"/>
      <c r="D17" s="44"/>
    </row>
    <row r="18" spans="1:5" ht="45" customHeight="1" x14ac:dyDescent="0.3">
      <c r="A18" s="36" t="s">
        <v>280</v>
      </c>
      <c r="B18" s="109" t="s">
        <v>207</v>
      </c>
      <c r="C18" s="109"/>
      <c r="D18" s="44"/>
    </row>
    <row r="19" spans="1:5" s="41" customFormat="1" ht="15.6" x14ac:dyDescent="0.3">
      <c r="A19" s="106" t="s">
        <v>282</v>
      </c>
      <c r="B19" s="107"/>
      <c r="C19" s="108"/>
      <c r="D19" s="44"/>
    </row>
    <row r="20" spans="1:5" s="41" customFormat="1" x14ac:dyDescent="0.3">
      <c r="A20" s="30" t="s">
        <v>276</v>
      </c>
      <c r="B20" s="102"/>
      <c r="C20" s="103"/>
      <c r="D20" s="44"/>
    </row>
    <row r="21" spans="1:5" s="41" customFormat="1" ht="58.8" customHeight="1" x14ac:dyDescent="0.3">
      <c r="A21" s="36" t="s">
        <v>278</v>
      </c>
      <c r="B21" s="105" t="s">
        <v>283</v>
      </c>
      <c r="C21" s="105"/>
      <c r="D21" s="44"/>
    </row>
    <row r="22" spans="1:5" s="41" customFormat="1" ht="31.8" customHeight="1" x14ac:dyDescent="0.3">
      <c r="A22" s="36" t="s">
        <v>269</v>
      </c>
      <c r="B22" s="104" t="s">
        <v>277</v>
      </c>
      <c r="C22" s="104"/>
      <c r="D22" s="44"/>
    </row>
    <row r="23" spans="1:5" s="41" customFormat="1" x14ac:dyDescent="0.3">
      <c r="A23" s="30" t="s">
        <v>275</v>
      </c>
      <c r="B23" s="102"/>
      <c r="C23" s="103"/>
      <c r="D23" s="44"/>
    </row>
    <row r="24" spans="1:5" s="41" customFormat="1" ht="30.6" customHeight="1" x14ac:dyDescent="0.3">
      <c r="A24" s="36" t="s">
        <v>123</v>
      </c>
      <c r="B24" s="105" t="s">
        <v>284</v>
      </c>
      <c r="C24" s="105"/>
      <c r="D24" s="44"/>
    </row>
    <row r="25" spans="1:5" ht="29.4" customHeight="1" x14ac:dyDescent="0.3">
      <c r="A25" s="36" t="s">
        <v>270</v>
      </c>
      <c r="B25" s="104" t="s">
        <v>279</v>
      </c>
      <c r="C25" s="104"/>
      <c r="D25" s="44"/>
      <c r="E25" s="41"/>
    </row>
    <row r="26" spans="1:5" ht="29.4" customHeight="1" x14ac:dyDescent="0.3">
      <c r="A26" s="97" t="s">
        <v>309</v>
      </c>
      <c r="B26" s="104" t="s">
        <v>310</v>
      </c>
      <c r="C26" s="104"/>
      <c r="D26" s="44"/>
      <c r="E26" s="41"/>
    </row>
    <row r="27" spans="1:5" s="41" customFormat="1" ht="15.6" x14ac:dyDescent="0.3">
      <c r="A27" s="106" t="s">
        <v>285</v>
      </c>
      <c r="B27" s="107"/>
      <c r="C27" s="108"/>
      <c r="D27" s="44"/>
    </row>
    <row r="28" spans="1:5" ht="44.4" customHeight="1" x14ac:dyDescent="0.3">
      <c r="A28" s="36" t="s">
        <v>120</v>
      </c>
      <c r="B28" s="114" t="s">
        <v>210</v>
      </c>
      <c r="C28" s="114"/>
      <c r="D28" s="44"/>
      <c r="E28" s="41"/>
    </row>
    <row r="29" spans="1:5" s="41" customFormat="1" ht="58.2" customHeight="1" x14ac:dyDescent="0.3">
      <c r="A29" s="68" t="s">
        <v>317</v>
      </c>
      <c r="B29" s="115" t="s">
        <v>318</v>
      </c>
      <c r="C29" s="103"/>
      <c r="D29" s="44"/>
    </row>
    <row r="30" spans="1:5" ht="100.8" customHeight="1" x14ac:dyDescent="0.3">
      <c r="A30" s="36" t="s">
        <v>115</v>
      </c>
      <c r="B30" s="109" t="s">
        <v>286</v>
      </c>
      <c r="C30" s="109"/>
      <c r="D30" s="44"/>
      <c r="E30" s="41"/>
    </row>
    <row r="31" spans="1:5" s="41" customFormat="1" ht="28.8" x14ac:dyDescent="0.3">
      <c r="A31" s="111" t="s">
        <v>288</v>
      </c>
      <c r="B31" s="30" t="s">
        <v>107</v>
      </c>
      <c r="C31" s="33" t="s">
        <v>118</v>
      </c>
      <c r="D31" s="44"/>
    </row>
    <row r="32" spans="1:5" s="41" customFormat="1" x14ac:dyDescent="0.3">
      <c r="A32" s="112"/>
      <c r="B32" s="45" t="s">
        <v>122</v>
      </c>
      <c r="C32" s="68" t="s">
        <v>211</v>
      </c>
      <c r="D32" s="44"/>
    </row>
    <row r="33" spans="1:4" s="41" customFormat="1" ht="28.8" x14ac:dyDescent="0.3">
      <c r="A33" s="112"/>
      <c r="B33" s="40" t="s">
        <v>92</v>
      </c>
      <c r="C33" s="42" t="s">
        <v>126</v>
      </c>
      <c r="D33" s="44"/>
    </row>
    <row r="34" spans="1:4" s="41" customFormat="1" x14ac:dyDescent="0.3">
      <c r="A34" s="112"/>
      <c r="B34" s="40" t="s">
        <v>93</v>
      </c>
      <c r="C34" s="42" t="s">
        <v>108</v>
      </c>
      <c r="D34" s="44"/>
    </row>
    <row r="35" spans="1:4" s="41" customFormat="1" ht="28.8" x14ac:dyDescent="0.3">
      <c r="A35" s="112"/>
      <c r="B35" s="40" t="s">
        <v>109</v>
      </c>
      <c r="C35" s="42" t="s">
        <v>110</v>
      </c>
      <c r="D35" s="44"/>
    </row>
    <row r="36" spans="1:4" s="41" customFormat="1" ht="28.8" x14ac:dyDescent="0.3">
      <c r="A36" s="112"/>
      <c r="B36" s="40" t="s">
        <v>111</v>
      </c>
      <c r="C36" s="42" t="s">
        <v>112</v>
      </c>
      <c r="D36" s="44"/>
    </row>
    <row r="37" spans="1:4" s="41" customFormat="1" x14ac:dyDescent="0.3">
      <c r="A37" s="112"/>
      <c r="B37" s="40" t="s">
        <v>103</v>
      </c>
      <c r="C37" s="42" t="s">
        <v>113</v>
      </c>
      <c r="D37" s="44"/>
    </row>
    <row r="38" spans="1:4" s="41" customFormat="1" x14ac:dyDescent="0.3">
      <c r="A38" s="112"/>
      <c r="B38" s="40" t="s">
        <v>212</v>
      </c>
      <c r="C38" s="42"/>
      <c r="D38" s="44"/>
    </row>
    <row r="39" spans="1:4" s="41" customFormat="1" x14ac:dyDescent="0.3">
      <c r="A39" s="113"/>
      <c r="B39" s="40" t="s">
        <v>213</v>
      </c>
      <c r="C39" s="42"/>
      <c r="D39" s="44"/>
    </row>
    <row r="40" spans="1:4" s="41" customFormat="1" ht="58.8" customHeight="1" x14ac:dyDescent="0.3">
      <c r="A40" s="37" t="s">
        <v>289</v>
      </c>
      <c r="B40" s="104" t="s">
        <v>314</v>
      </c>
      <c r="C40" s="104"/>
      <c r="D40" s="44"/>
    </row>
    <row r="41" spans="1:4" s="41" customFormat="1" ht="60" customHeight="1" x14ac:dyDescent="0.3">
      <c r="A41" s="35" t="s">
        <v>125</v>
      </c>
      <c r="B41" s="104" t="s">
        <v>214</v>
      </c>
      <c r="C41" s="104"/>
      <c r="D41" s="44"/>
    </row>
    <row r="42" spans="1:4" s="41" customFormat="1" ht="29.4" customHeight="1" x14ac:dyDescent="0.3">
      <c r="A42" s="37" t="s">
        <v>315</v>
      </c>
      <c r="B42" s="104" t="s">
        <v>316</v>
      </c>
      <c r="C42" s="104"/>
      <c r="D42" s="44"/>
    </row>
    <row r="43" spans="1:4" s="41" customFormat="1" x14ac:dyDescent="0.3">
      <c r="A43" s="35"/>
      <c r="B43" s="104"/>
      <c r="C43" s="104"/>
      <c r="D43" s="44"/>
    </row>
    <row r="44" spans="1:4" s="41" customFormat="1" ht="131.4" customHeight="1" x14ac:dyDescent="0.3">
      <c r="A44" s="39" t="s">
        <v>124</v>
      </c>
      <c r="B44" s="98" t="s">
        <v>290</v>
      </c>
      <c r="C44" s="99"/>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S2" sqref="S2"/>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319</v>
      </c>
      <c r="H1" s="19" t="s">
        <v>323</v>
      </c>
      <c r="W1"/>
      <c r="X1"/>
      <c r="Y1"/>
      <c r="Z1"/>
      <c r="AD1" s="90" t="s">
        <v>313</v>
      </c>
      <c r="AE1" s="91"/>
      <c r="AF1" s="91"/>
      <c r="AG1" s="91"/>
      <c r="AH1" s="91"/>
      <c r="AI1" s="91"/>
    </row>
    <row r="2" spans="1:35" x14ac:dyDescent="0.3">
      <c r="A2" s="78" t="s">
        <v>300</v>
      </c>
      <c r="B2" s="79"/>
      <c r="C2" s="80" t="s">
        <v>320</v>
      </c>
      <c r="D2" s="81"/>
      <c r="P2"/>
      <c r="Q2"/>
      <c r="R2"/>
      <c r="S2"/>
      <c r="W2"/>
      <c r="X2"/>
      <c r="Y2"/>
      <c r="Z2"/>
    </row>
    <row r="3" spans="1:35" x14ac:dyDescent="0.3">
      <c r="A3" s="78" t="s">
        <v>301</v>
      </c>
      <c r="B3" s="82"/>
      <c r="C3" s="80">
        <v>2541</v>
      </c>
      <c r="D3" s="83" t="s">
        <v>321</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153.33389752802779</v>
      </c>
      <c r="D8" s="46">
        <v>17.373907219976736</v>
      </c>
      <c r="E8" s="46">
        <v>13.952432099589469</v>
      </c>
      <c r="F8" s="46">
        <v>184.66023684759398</v>
      </c>
      <c r="G8" s="46">
        <v>28.016262364856793</v>
      </c>
      <c r="H8" s="46">
        <v>6.8996901550327792</v>
      </c>
      <c r="I8" s="46">
        <v>-2.0195393047718295</v>
      </c>
      <c r="J8" s="46"/>
      <c r="K8" s="46"/>
      <c r="L8" s="46"/>
      <c r="M8" s="46"/>
      <c r="N8" s="46"/>
      <c r="O8" s="46"/>
      <c r="P8" s="46"/>
      <c r="Q8" s="46"/>
      <c r="R8" s="46"/>
      <c r="S8" s="46"/>
      <c r="T8" s="46"/>
      <c r="U8" s="46"/>
      <c r="V8" s="46"/>
      <c r="W8" s="46">
        <v>3.274892554989</v>
      </c>
      <c r="X8" s="46">
        <v>4.6212635367249995</v>
      </c>
      <c r="Y8" s="46">
        <v>0.66269603533259192</v>
      </c>
      <c r="Z8" s="46">
        <f>0.1459229693232-1.67710000613777</f>
        <v>-1.5311770368145701</v>
      </c>
      <c r="AA8" s="46">
        <f>SUM(AB8:AC8)</f>
        <v>-7.4701913283932715</v>
      </c>
      <c r="AB8" s="46">
        <v>-4.8369671085476131</v>
      </c>
      <c r="AC8" s="46">
        <v>-2.6332242198456579</v>
      </c>
      <c r="AD8" s="92">
        <f>F8+G8+H8</f>
        <v>219.57618936748355</v>
      </c>
      <c r="AE8" s="92">
        <f>SUM(I8:O8)</f>
        <v>-2.0195393047718295</v>
      </c>
      <c r="AF8" s="92">
        <f>SUM(P8:S8)</f>
        <v>0</v>
      </c>
      <c r="AG8" s="92">
        <f>AD8+AE8+AF8</f>
        <v>217.55665006271173</v>
      </c>
      <c r="AH8" s="92">
        <f t="shared" ref="AH8:AH44" si="4">SUM(W8:Z8)</f>
        <v>7.0276750902320213</v>
      </c>
      <c r="AI8" s="92">
        <f t="shared" ref="AI8:AI44" si="5">AD8+AE8+AH8</f>
        <v>224.58432515294373</v>
      </c>
    </row>
    <row r="9" spans="1:35" x14ac:dyDescent="0.3">
      <c r="A9" s="3" t="s">
        <v>98</v>
      </c>
      <c r="B9" s="84" t="s">
        <v>105</v>
      </c>
      <c r="C9" s="46">
        <v>153.20665786107358</v>
      </c>
      <c r="D9" s="46">
        <v>17.36533341042075</v>
      </c>
      <c r="E9" s="46">
        <v>17.062160800785463</v>
      </c>
      <c r="F9" s="46">
        <v>187.63415207227979</v>
      </c>
      <c r="G9" s="46">
        <v>28.002601033925711</v>
      </c>
      <c r="H9" s="46">
        <v>3.7700111978185</v>
      </c>
      <c r="I9" s="46">
        <v>-2.0195393047718295</v>
      </c>
      <c r="J9" s="46"/>
      <c r="K9" s="46"/>
      <c r="L9" s="46"/>
      <c r="M9" s="46"/>
      <c r="N9" s="46"/>
      <c r="O9" s="46"/>
      <c r="P9" s="46"/>
      <c r="Q9" s="46"/>
      <c r="R9" s="46"/>
      <c r="S9" s="46"/>
      <c r="T9" s="46"/>
      <c r="U9" s="46"/>
      <c r="V9" s="46"/>
      <c r="W9" s="46">
        <v>3.2745240330000001</v>
      </c>
      <c r="X9" s="46">
        <v>4.6189830000000001</v>
      </c>
      <c r="Y9" s="46">
        <v>0.6617262830230406</v>
      </c>
      <c r="Z9" s="46">
        <f>0.145834908-1.67710000613777</f>
        <v>-1.53126509813777</v>
      </c>
      <c r="AA9" s="46">
        <f t="shared" ref="AA9:AA30" si="6">SUM(AB9:AC9)</f>
        <v>-7.4679237632660929</v>
      </c>
      <c r="AB9" s="46">
        <v>-4.8359515092827321</v>
      </c>
      <c r="AC9" s="46">
        <v>-2.6319722539833612</v>
      </c>
      <c r="AD9" s="92">
        <f t="shared" ref="AD9:AD44" si="7">F9+G9+H9</f>
        <v>219.40676430402399</v>
      </c>
      <c r="AE9" s="92">
        <f t="shared" ref="AE9:AE44" si="8">SUM(I9:O9)</f>
        <v>-2.0195393047718295</v>
      </c>
      <c r="AF9" s="92">
        <f t="shared" ref="AF9:AF44" si="9">SUM(P9:S9)</f>
        <v>0</v>
      </c>
      <c r="AG9" s="92">
        <f t="shared" ref="AG9:AG44" si="10">AD9+AE9+AF9</f>
        <v>217.38722499925217</v>
      </c>
      <c r="AH9" s="92">
        <f t="shared" si="4"/>
        <v>7.0239682178852716</v>
      </c>
      <c r="AI9" s="92">
        <f t="shared" si="5"/>
        <v>224.41119321713745</v>
      </c>
    </row>
    <row r="10" spans="1:35" x14ac:dyDescent="0.3">
      <c r="A10" s="3" t="s">
        <v>99</v>
      </c>
      <c r="B10" s="84" t="s">
        <v>127</v>
      </c>
      <c r="C10" s="46">
        <v>0</v>
      </c>
      <c r="D10" s="46">
        <v>0</v>
      </c>
      <c r="E10" s="46">
        <v>-3.1293607484005261</v>
      </c>
      <c r="F10" s="46">
        <v>-3.1293607484005261</v>
      </c>
      <c r="G10" s="46">
        <v>0</v>
      </c>
      <c r="H10" s="46">
        <v>3.1293607484005261</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0.12723966695420361</v>
      </c>
      <c r="D11" s="46">
        <v>8.5738095559853792E-3</v>
      </c>
      <c r="E11" s="46">
        <v>1.9632047204534996E-2</v>
      </c>
      <c r="F11" s="46">
        <v>0.15544552371472398</v>
      </c>
      <c r="G11" s="46">
        <v>1.3661330931081019E-2</v>
      </c>
      <c r="H11" s="46">
        <v>3.1820881375330552E-4</v>
      </c>
      <c r="I11" s="46">
        <v>0</v>
      </c>
      <c r="J11" s="46"/>
      <c r="K11" s="46"/>
      <c r="L11" s="46"/>
      <c r="M11" s="46"/>
      <c r="N11" s="46"/>
      <c r="O11" s="46"/>
      <c r="P11" s="46"/>
      <c r="Q11" s="46"/>
      <c r="R11" s="46"/>
      <c r="S11" s="46"/>
      <c r="T11" s="46"/>
      <c r="U11" s="46"/>
      <c r="V11" s="46"/>
      <c r="W11" s="46">
        <v>3.6852198899999997E-4</v>
      </c>
      <c r="X11" s="46">
        <v>2.2805367249999998E-3</v>
      </c>
      <c r="Y11" s="46">
        <v>9.6975230955128808E-4</v>
      </c>
      <c r="Z11" s="46">
        <v>8.8061323200000003E-5</v>
      </c>
      <c r="AA11" s="46">
        <f t="shared" si="6"/>
        <v>-2.267565127178372E-3</v>
      </c>
      <c r="AB11" s="46">
        <v>-1.0155992648817151E-3</v>
      </c>
      <c r="AC11" s="46">
        <v>-1.2519658622966567E-3</v>
      </c>
      <c r="AD11" s="92">
        <f t="shared" si="7"/>
        <v>0.16942506345955829</v>
      </c>
      <c r="AE11" s="92">
        <f t="shared" si="8"/>
        <v>0</v>
      </c>
      <c r="AF11" s="92">
        <f t="shared" si="9"/>
        <v>0</v>
      </c>
      <c r="AG11" s="92">
        <f t="shared" si="10"/>
        <v>0.16942506345955829</v>
      </c>
      <c r="AH11" s="92">
        <f t="shared" si="4"/>
        <v>3.7068723467512882E-3</v>
      </c>
      <c r="AI11" s="92">
        <f t="shared" si="5"/>
        <v>0.17313193580630959</v>
      </c>
    </row>
    <row r="12" spans="1:35" x14ac:dyDescent="0.3">
      <c r="A12" s="4" t="s">
        <v>20</v>
      </c>
      <c r="B12" s="84" t="s">
        <v>66</v>
      </c>
      <c r="C12" s="46">
        <v>8.3783357950775516E-7</v>
      </c>
      <c r="D12" s="46">
        <v>3.7817852117828773E-7</v>
      </c>
      <c r="E12" s="46">
        <v>6.9187724541960947E-7</v>
      </c>
      <c r="F12" s="46">
        <v>1.9078893461056522E-6</v>
      </c>
      <c r="G12" s="46">
        <v>6.3583653061257663E-7</v>
      </c>
      <c r="H12" s="46">
        <v>4.2190658057331624E-8</v>
      </c>
      <c r="I12" s="46">
        <v>0</v>
      </c>
      <c r="J12" s="46"/>
      <c r="K12" s="46"/>
      <c r="L12" s="46"/>
      <c r="M12" s="46"/>
      <c r="N12" s="46"/>
      <c r="O12" s="46"/>
      <c r="P12" s="46"/>
      <c r="Q12" s="46"/>
      <c r="R12" s="46"/>
      <c r="S12" s="46"/>
      <c r="T12" s="46"/>
      <c r="U12" s="46"/>
      <c r="V12" s="46"/>
      <c r="W12" s="46">
        <v>5.2088262599999997E-8</v>
      </c>
      <c r="X12" s="46">
        <v>1.00591225E-7</v>
      </c>
      <c r="Y12" s="46">
        <v>1.0524296924460613E-8</v>
      </c>
      <c r="Z12" s="46">
        <v>4.2246338399999999E-9</v>
      </c>
      <c r="AA12" s="46">
        <f t="shared" si="6"/>
        <v>-2.5198370879582447E-7</v>
      </c>
      <c r="AB12" s="46">
        <v>-2.0676693662548697E-7</v>
      </c>
      <c r="AC12" s="46">
        <v>-4.5216772170337526E-8</v>
      </c>
      <c r="AD12" s="92">
        <f t="shared" si="7"/>
        <v>2.5859165347755605E-6</v>
      </c>
      <c r="AE12" s="92">
        <f t="shared" si="8"/>
        <v>0</v>
      </c>
      <c r="AF12" s="92">
        <f t="shared" si="9"/>
        <v>0</v>
      </c>
      <c r="AG12" s="92">
        <f t="shared" si="10"/>
        <v>2.5859165347755605E-6</v>
      </c>
      <c r="AH12" s="92">
        <f t="shared" si="4"/>
        <v>1.6742841836446061E-7</v>
      </c>
      <c r="AI12" s="92">
        <f t="shared" si="5"/>
        <v>2.7533449531400212E-6</v>
      </c>
    </row>
    <row r="13" spans="1:35" x14ac:dyDescent="0.3">
      <c r="A13" s="3" t="s">
        <v>21</v>
      </c>
      <c r="B13" s="84" t="s">
        <v>134</v>
      </c>
      <c r="C13" s="46">
        <v>0.35946847965354667</v>
      </c>
      <c r="D13" s="46">
        <v>3.7959346833924199E-2</v>
      </c>
      <c r="E13" s="46">
        <v>7.4424393791387045E-2</v>
      </c>
      <c r="F13" s="46">
        <v>0.47185222027885793</v>
      </c>
      <c r="G13" s="46">
        <v>6.9319841652383654E-2</v>
      </c>
      <c r="H13" s="46">
        <v>2.3675787391189099E-2</v>
      </c>
      <c r="I13" s="46">
        <v>0</v>
      </c>
      <c r="J13" s="46"/>
      <c r="K13" s="46"/>
      <c r="L13" s="46"/>
      <c r="M13" s="46"/>
      <c r="N13" s="46"/>
      <c r="O13" s="46"/>
      <c r="P13" s="46"/>
      <c r="Q13" s="46"/>
      <c r="R13" s="46"/>
      <c r="S13" s="46"/>
      <c r="T13" s="46"/>
      <c r="U13" s="46"/>
      <c r="V13" s="46"/>
      <c r="W13" s="46">
        <v>3.0350018820000001E-2</v>
      </c>
      <c r="X13" s="46">
        <v>1.0096758500000001E-2</v>
      </c>
      <c r="Y13" s="46">
        <v>7.413993921999376E-3</v>
      </c>
      <c r="Z13" s="46">
        <v>1.0989798E-3</v>
      </c>
      <c r="AA13" s="46">
        <f t="shared" si="6"/>
        <v>-2.6601073809285988E-2</v>
      </c>
      <c r="AB13" s="46">
        <v>-5.0379522269889624E-3</v>
      </c>
      <c r="AC13" s="46">
        <v>-2.1563121582297024E-2</v>
      </c>
      <c r="AD13" s="92">
        <f t="shared" si="7"/>
        <v>0.56484784932243071</v>
      </c>
      <c r="AE13" s="92">
        <f t="shared" si="8"/>
        <v>0</v>
      </c>
      <c r="AF13" s="92">
        <f t="shared" si="9"/>
        <v>0</v>
      </c>
      <c r="AG13" s="92">
        <f t="shared" si="10"/>
        <v>0.56484784932243071</v>
      </c>
      <c r="AH13" s="92">
        <f t="shared" si="4"/>
        <v>4.8959751041999372E-2</v>
      </c>
      <c r="AI13" s="92">
        <f t="shared" si="5"/>
        <v>0.61380760036443005</v>
      </c>
    </row>
    <row r="14" spans="1:35" x14ac:dyDescent="0.3">
      <c r="A14" s="3" t="s">
        <v>156</v>
      </c>
      <c r="B14" s="84" t="s">
        <v>136</v>
      </c>
      <c r="C14" s="46">
        <v>3.6775696565693509E-2</v>
      </c>
      <c r="D14" s="46">
        <v>1.2342006880100068E-3</v>
      </c>
      <c r="E14" s="46">
        <v>2.8686793027061504E-3</v>
      </c>
      <c r="F14" s="46">
        <v>4.0878576556409668E-2</v>
      </c>
      <c r="G14" s="46">
        <v>2.0667468660705147E-3</v>
      </c>
      <c r="H14" s="46">
        <v>9.5922451331038509E-5</v>
      </c>
      <c r="I14" s="46">
        <v>0</v>
      </c>
      <c r="J14" s="46"/>
      <c r="K14" s="46"/>
      <c r="L14" s="46"/>
      <c r="M14" s="46"/>
      <c r="N14" s="46"/>
      <c r="O14" s="46"/>
      <c r="P14" s="46"/>
      <c r="Q14" s="46"/>
      <c r="R14" s="46"/>
      <c r="S14" s="46"/>
      <c r="T14" s="46"/>
      <c r="U14" s="46"/>
      <c r="V14" s="46"/>
      <c r="W14" s="46">
        <v>1.0052619060000001E-4</v>
      </c>
      <c r="X14" s="46">
        <v>3.2828347500000001E-4</v>
      </c>
      <c r="Y14" s="46">
        <v>3.8984109476786585E-4</v>
      </c>
      <c r="Z14" s="46">
        <v>1.2144969120000001E-5</v>
      </c>
      <c r="AA14" s="46">
        <f t="shared" si="6"/>
        <v>-1.0850760314999762E-3</v>
      </c>
      <c r="AB14" s="46">
        <v>-6.9151718339448005E-4</v>
      </c>
      <c r="AC14" s="46">
        <v>-3.9355884810549611E-4</v>
      </c>
      <c r="AD14" s="92">
        <f t="shared" si="7"/>
        <v>4.3041245873811224E-2</v>
      </c>
      <c r="AE14" s="92">
        <f t="shared" si="8"/>
        <v>0</v>
      </c>
      <c r="AF14" s="92">
        <f t="shared" si="9"/>
        <v>0</v>
      </c>
      <c r="AG14" s="92">
        <f t="shared" si="10"/>
        <v>4.3041245873811224E-2</v>
      </c>
      <c r="AH14" s="92">
        <f t="shared" si="4"/>
        <v>8.307957294878659E-4</v>
      </c>
      <c r="AI14" s="92">
        <f t="shared" si="5"/>
        <v>4.3872041603299092E-2</v>
      </c>
    </row>
    <row r="15" spans="1:35" x14ac:dyDescent="0.3">
      <c r="A15" s="3" t="s">
        <v>157</v>
      </c>
      <c r="B15" s="84" t="s">
        <v>138</v>
      </c>
      <c r="C15" s="46">
        <v>0.1051691479034108</v>
      </c>
      <c r="D15" s="46">
        <v>9.5769442520938792E-3</v>
      </c>
      <c r="E15" s="46">
        <v>2.2397135619144335E-2</v>
      </c>
      <c r="F15" s="46">
        <v>0.13714322777464902</v>
      </c>
      <c r="G15" s="46">
        <v>1.8885121591275578E-2</v>
      </c>
      <c r="H15" s="46">
        <v>1.1004983555442915E-2</v>
      </c>
      <c r="I15" s="46">
        <v>0</v>
      </c>
      <c r="J15" s="46"/>
      <c r="K15" s="46"/>
      <c r="L15" s="46"/>
      <c r="M15" s="46"/>
      <c r="N15" s="46"/>
      <c r="O15" s="46"/>
      <c r="P15" s="46"/>
      <c r="Q15" s="46"/>
      <c r="R15" s="46"/>
      <c r="S15" s="46"/>
      <c r="T15" s="46"/>
      <c r="U15" s="46"/>
      <c r="V15" s="46"/>
      <c r="W15" s="46">
        <v>1.40682828E-2</v>
      </c>
      <c r="X15" s="46">
        <v>2.5473592499999998E-3</v>
      </c>
      <c r="Y15" s="46">
        <v>1.7311037308413407E-3</v>
      </c>
      <c r="Z15" s="46">
        <v>4.2186146399999998E-4</v>
      </c>
      <c r="AA15" s="46">
        <f t="shared" si="6"/>
        <v>-1.1296513541162928E-2</v>
      </c>
      <c r="AB15" s="46">
        <v>-1.6514655493921485E-3</v>
      </c>
      <c r="AC15" s="46">
        <v>-9.6450479917707787E-3</v>
      </c>
      <c r="AD15" s="92">
        <f t="shared" si="7"/>
        <v>0.16703333292136752</v>
      </c>
      <c r="AE15" s="92">
        <f t="shared" si="8"/>
        <v>0</v>
      </c>
      <c r="AF15" s="92">
        <f t="shared" si="9"/>
        <v>0</v>
      </c>
      <c r="AG15" s="92">
        <f t="shared" si="10"/>
        <v>0.16703333292136752</v>
      </c>
      <c r="AH15" s="92">
        <f t="shared" si="4"/>
        <v>1.8768607244841341E-2</v>
      </c>
      <c r="AI15" s="92">
        <f t="shared" si="5"/>
        <v>0.18580194016620885</v>
      </c>
    </row>
    <row r="16" spans="1:35" x14ac:dyDescent="0.3">
      <c r="A16" s="3" t="s">
        <v>158</v>
      </c>
      <c r="B16" s="84" t="s">
        <v>140</v>
      </c>
      <c r="C16" s="46">
        <v>1.1274405884055643</v>
      </c>
      <c r="D16" s="46">
        <v>9.7310259675911406E-2</v>
      </c>
      <c r="E16" s="46">
        <v>0.28037335399467755</v>
      </c>
      <c r="F16" s="46">
        <v>1.5051242020761533</v>
      </c>
      <c r="G16" s="46">
        <v>0.19389363256497139</v>
      </c>
      <c r="H16" s="46">
        <v>0.11902664326524315</v>
      </c>
      <c r="I16" s="46">
        <v>0</v>
      </c>
      <c r="J16" s="46"/>
      <c r="K16" s="46"/>
      <c r="L16" s="46"/>
      <c r="M16" s="46"/>
      <c r="N16" s="46"/>
      <c r="O16" s="46"/>
      <c r="P16" s="46"/>
      <c r="Q16" s="46"/>
      <c r="R16" s="46"/>
      <c r="S16" s="46"/>
      <c r="T16" s="46"/>
      <c r="U16" s="46"/>
      <c r="V16" s="46"/>
      <c r="W16" s="46">
        <v>0.1529192841</v>
      </c>
      <c r="X16" s="46">
        <v>2.5883432500000001E-2</v>
      </c>
      <c r="Y16" s="46">
        <v>1.9305146779255815E-2</v>
      </c>
      <c r="Z16" s="46">
        <v>4.5211831199999993E-3</v>
      </c>
      <c r="AA16" s="46">
        <f t="shared" si="6"/>
        <v>-0.11541157790838071</v>
      </c>
      <c r="AB16" s="46">
        <v>-1.6932797732401944E-2</v>
      </c>
      <c r="AC16" s="46">
        <v>-9.8478780175978761E-2</v>
      </c>
      <c r="AD16" s="92">
        <f t="shared" si="7"/>
        <v>1.8180444779063678</v>
      </c>
      <c r="AE16" s="92">
        <f t="shared" si="8"/>
        <v>0</v>
      </c>
      <c r="AF16" s="92">
        <f t="shared" si="9"/>
        <v>0</v>
      </c>
      <c r="AG16" s="92">
        <f t="shared" si="10"/>
        <v>1.8180444779063678</v>
      </c>
      <c r="AH16" s="92">
        <f t="shared" si="4"/>
        <v>0.20262904649925581</v>
      </c>
      <c r="AI16" s="92">
        <f t="shared" si="5"/>
        <v>2.0206735244056238</v>
      </c>
    </row>
    <row r="17" spans="1:35" x14ac:dyDescent="0.3">
      <c r="A17" s="3" t="s">
        <v>22</v>
      </c>
      <c r="B17" s="84" t="s">
        <v>141</v>
      </c>
      <c r="C17" s="46">
        <v>0.29281568375417</v>
      </c>
      <c r="D17" s="46">
        <v>5.8927088496088929E-2</v>
      </c>
      <c r="E17" s="46">
        <v>7.81104793560643E-2</v>
      </c>
      <c r="F17" s="46">
        <v>0.42985325160632321</v>
      </c>
      <c r="G17" s="46">
        <v>0.11319167569579401</v>
      </c>
      <c r="H17" s="46">
        <v>3.5202910236142457E-2</v>
      </c>
      <c r="I17" s="46">
        <v>0</v>
      </c>
      <c r="J17" s="46"/>
      <c r="K17" s="46"/>
      <c r="L17" s="46"/>
      <c r="M17" s="46"/>
      <c r="N17" s="46"/>
      <c r="O17" s="46"/>
      <c r="P17" s="46"/>
      <c r="Q17" s="46"/>
      <c r="R17" s="46"/>
      <c r="S17" s="46"/>
      <c r="T17" s="46"/>
      <c r="U17" s="46"/>
      <c r="V17" s="46"/>
      <c r="W17" s="46">
        <v>4.5290133900000001E-2</v>
      </c>
      <c r="X17" s="46">
        <v>1.56739415E-2</v>
      </c>
      <c r="Y17" s="46">
        <v>5.7782944333781058E-3</v>
      </c>
      <c r="Z17" s="46">
        <v>1.5739104960000002E-3</v>
      </c>
      <c r="AA17" s="46">
        <f t="shared" si="6"/>
        <v>-3.8796044665169963E-2</v>
      </c>
      <c r="AB17" s="46">
        <v>-9.20944921877093E-3</v>
      </c>
      <c r="AC17" s="46">
        <v>-2.9586595446399036E-2</v>
      </c>
      <c r="AD17" s="92">
        <f t="shared" si="7"/>
        <v>0.57824783753825959</v>
      </c>
      <c r="AE17" s="92">
        <f t="shared" si="8"/>
        <v>0</v>
      </c>
      <c r="AF17" s="92">
        <f t="shared" si="9"/>
        <v>0</v>
      </c>
      <c r="AG17" s="92">
        <f t="shared" si="10"/>
        <v>0.57824783753825959</v>
      </c>
      <c r="AH17" s="92">
        <f t="shared" si="4"/>
        <v>6.8316280329378101E-2</v>
      </c>
      <c r="AI17" s="92">
        <f t="shared" si="5"/>
        <v>0.64656411786763768</v>
      </c>
    </row>
    <row r="18" spans="1:35" x14ac:dyDescent="0.3">
      <c r="A18" s="3" t="s">
        <v>23</v>
      </c>
      <c r="B18" s="84" t="s">
        <v>67</v>
      </c>
      <c r="C18" s="46">
        <v>1.7685473206755806E-3</v>
      </c>
      <c r="D18" s="46">
        <v>5.6766411434716319E-5</v>
      </c>
      <c r="E18" s="46">
        <v>1.4597493128876317E-4</v>
      </c>
      <c r="F18" s="46">
        <v>1.9712886633990599E-3</v>
      </c>
      <c r="G18" s="46">
        <v>7.8323801971890564E-5</v>
      </c>
      <c r="H18" s="46">
        <v>1.1204058015954361E-6</v>
      </c>
      <c r="I18" s="46">
        <v>0</v>
      </c>
      <c r="J18" s="46"/>
      <c r="K18" s="46"/>
      <c r="L18" s="46"/>
      <c r="M18" s="46"/>
      <c r="N18" s="46"/>
      <c r="O18" s="46"/>
      <c r="P18" s="46"/>
      <c r="Q18" s="46"/>
      <c r="R18" s="46"/>
      <c r="S18" s="46"/>
      <c r="T18" s="46"/>
      <c r="U18" s="46"/>
      <c r="V18" s="46"/>
      <c r="W18" s="46">
        <v>1.1430443309999999E-6</v>
      </c>
      <c r="X18" s="46">
        <v>1.5099225749999998E-5</v>
      </c>
      <c r="Y18" s="46">
        <v>4.0764115480548136E-5</v>
      </c>
      <c r="Z18" s="46">
        <v>2.0251399199999998E-7</v>
      </c>
      <c r="AA18" s="46">
        <f t="shared" si="6"/>
        <v>-1.5356073731306528E-5</v>
      </c>
      <c r="AB18" s="46">
        <v>-3.0234612914445274E-6</v>
      </c>
      <c r="AC18" s="46">
        <v>-1.2332612439862001E-5</v>
      </c>
      <c r="AD18" s="92">
        <f t="shared" si="7"/>
        <v>2.050732871172546E-3</v>
      </c>
      <c r="AE18" s="92">
        <f t="shared" si="8"/>
        <v>0</v>
      </c>
      <c r="AF18" s="92">
        <f t="shared" si="9"/>
        <v>0</v>
      </c>
      <c r="AG18" s="92">
        <f t="shared" si="10"/>
        <v>2.050732871172546E-3</v>
      </c>
      <c r="AH18" s="92">
        <f t="shared" si="4"/>
        <v>5.7208899553548131E-5</v>
      </c>
      <c r="AI18" s="92">
        <f t="shared" si="5"/>
        <v>2.107941770726094E-3</v>
      </c>
    </row>
    <row r="19" spans="1:35" x14ac:dyDescent="0.3">
      <c r="A19" s="3" t="s">
        <v>24</v>
      </c>
      <c r="B19" s="84" t="s">
        <v>48</v>
      </c>
      <c r="C19" s="46">
        <v>793.80224970760037</v>
      </c>
      <c r="D19" s="46">
        <v>246.63339012153378</v>
      </c>
      <c r="E19" s="46">
        <v>173.61095703911255</v>
      </c>
      <c r="F19" s="46">
        <v>1214.0465968682465</v>
      </c>
      <c r="G19" s="46">
        <v>425.03352584454154</v>
      </c>
      <c r="H19" s="46">
        <v>33.595043585406174</v>
      </c>
      <c r="I19" s="46">
        <v>0</v>
      </c>
      <c r="J19" s="46"/>
      <c r="K19" s="46"/>
      <c r="L19" s="46"/>
      <c r="M19" s="46"/>
      <c r="N19" s="46"/>
      <c r="O19" s="46"/>
      <c r="P19" s="46"/>
      <c r="Q19" s="46"/>
      <c r="R19" s="46"/>
      <c r="S19" s="46"/>
      <c r="T19" s="46"/>
      <c r="U19" s="46"/>
      <c r="V19" s="46"/>
      <c r="W19" s="46">
        <v>42.884519699999998</v>
      </c>
      <c r="X19" s="46">
        <v>65.601702500000002</v>
      </c>
      <c r="Y19" s="46">
        <v>8.9743388714980945</v>
      </c>
      <c r="Z19" s="46">
        <v>3.6341968799999997</v>
      </c>
      <c r="AA19" s="46">
        <f t="shared" si="6"/>
        <v>-117.28251775421629</v>
      </c>
      <c r="AB19" s="46">
        <v>-71.491852841849351</v>
      </c>
      <c r="AC19" s="46">
        <v>-45.790664912366942</v>
      </c>
      <c r="AD19" s="92">
        <f t="shared" si="7"/>
        <v>1672.6751662981942</v>
      </c>
      <c r="AE19" s="92">
        <f t="shared" si="8"/>
        <v>0</v>
      </c>
      <c r="AF19" s="92">
        <f t="shared" si="9"/>
        <v>0</v>
      </c>
      <c r="AG19" s="92">
        <f t="shared" si="10"/>
        <v>1672.6751662981942</v>
      </c>
      <c r="AH19" s="92">
        <f t="shared" si="4"/>
        <v>121.0947579514981</v>
      </c>
      <c r="AI19" s="92">
        <f t="shared" si="5"/>
        <v>1793.7699242496924</v>
      </c>
    </row>
    <row r="20" spans="1:35" x14ac:dyDescent="0.3">
      <c r="A20" s="3" t="s">
        <v>165</v>
      </c>
      <c r="B20" s="84" t="s">
        <v>145</v>
      </c>
      <c r="C20" s="46">
        <v>11.004729357387113</v>
      </c>
      <c r="D20" s="46">
        <v>1.0167873421592153</v>
      </c>
      <c r="E20" s="46">
        <v>5.5346701468087345E-2</v>
      </c>
      <c r="F20" s="46">
        <v>12.076863401014416</v>
      </c>
      <c r="G20" s="46">
        <v>2.0296641557086446</v>
      </c>
      <c r="H20" s="46">
        <v>0.10554936605997012</v>
      </c>
      <c r="I20" s="46">
        <v>0</v>
      </c>
      <c r="J20" s="46"/>
      <c r="K20" s="46"/>
      <c r="L20" s="46"/>
      <c r="M20" s="46"/>
      <c r="N20" s="46"/>
      <c r="O20" s="46"/>
      <c r="P20" s="46"/>
      <c r="Q20" s="46"/>
      <c r="R20" s="46"/>
      <c r="S20" s="46"/>
      <c r="T20" s="46"/>
      <c r="U20" s="46"/>
      <c r="V20" s="46"/>
      <c r="W20" s="46">
        <v>9.2414427600000001E-2</v>
      </c>
      <c r="X20" s="46">
        <v>0.27045397499999996</v>
      </c>
      <c r="Y20" s="46">
        <v>0.10878555825206374</v>
      </c>
      <c r="Z20" s="46">
        <v>0.16054762320000002</v>
      </c>
      <c r="AA20" s="46">
        <f t="shared" si="6"/>
        <v>-0.87160423599739456</v>
      </c>
      <c r="AB20" s="46">
        <v>-0.22584922210823449</v>
      </c>
      <c r="AC20" s="46">
        <v>-0.64575501388916001</v>
      </c>
      <c r="AD20" s="92">
        <f t="shared" si="7"/>
        <v>14.21207692278303</v>
      </c>
      <c r="AE20" s="92">
        <f t="shared" si="8"/>
        <v>0</v>
      </c>
      <c r="AF20" s="92">
        <f t="shared" si="9"/>
        <v>0</v>
      </c>
      <c r="AG20" s="92">
        <f t="shared" si="10"/>
        <v>14.21207692278303</v>
      </c>
      <c r="AH20" s="92">
        <f t="shared" si="4"/>
        <v>0.63220158405206373</v>
      </c>
      <c r="AI20" s="92">
        <f t="shared" si="5"/>
        <v>14.844278506835094</v>
      </c>
    </row>
    <row r="21" spans="1:35" x14ac:dyDescent="0.3">
      <c r="A21" s="4" t="s">
        <v>26</v>
      </c>
      <c r="B21" s="84" t="s">
        <v>27</v>
      </c>
      <c r="C21" s="46">
        <v>178.39413601327624</v>
      </c>
      <c r="D21" s="46">
        <v>3.8767093459367294</v>
      </c>
      <c r="E21" s="46">
        <v>316.59056277946388</v>
      </c>
      <c r="F21" s="46">
        <v>498.86140813867684</v>
      </c>
      <c r="G21" s="46">
        <v>6.2174795738140487</v>
      </c>
      <c r="H21" s="46">
        <v>19.225320091051014</v>
      </c>
      <c r="I21" s="46">
        <v>0</v>
      </c>
      <c r="J21" s="46"/>
      <c r="K21" s="46"/>
      <c r="L21" s="46"/>
      <c r="M21" s="46"/>
      <c r="N21" s="46"/>
      <c r="O21" s="46"/>
      <c r="P21" s="46"/>
      <c r="Q21" s="46"/>
      <c r="R21" s="46"/>
      <c r="S21" s="46"/>
      <c r="T21" s="46"/>
      <c r="U21" s="46"/>
      <c r="V21" s="46"/>
      <c r="W21" s="46">
        <v>0.24398272799999998</v>
      </c>
      <c r="X21" s="46">
        <v>1.031161</v>
      </c>
      <c r="Y21" s="46">
        <v>1.3913183560301148</v>
      </c>
      <c r="Z21" s="46">
        <v>3.0768719999999999E-2</v>
      </c>
      <c r="AA21" s="46">
        <f t="shared" si="6"/>
        <v>-21.323050876347793</v>
      </c>
      <c r="AB21" s="46">
        <v>-6.8005264308798949</v>
      </c>
      <c r="AC21" s="46">
        <v>-14.522524445467898</v>
      </c>
      <c r="AD21" s="92">
        <f t="shared" si="7"/>
        <v>524.30420780354189</v>
      </c>
      <c r="AE21" s="92">
        <f t="shared" si="8"/>
        <v>0</v>
      </c>
      <c r="AF21" s="92">
        <f t="shared" si="9"/>
        <v>0</v>
      </c>
      <c r="AG21" s="92">
        <f t="shared" si="10"/>
        <v>524.30420780354189</v>
      </c>
      <c r="AH21" s="92">
        <f t="shared" si="4"/>
        <v>2.6972308040301147</v>
      </c>
      <c r="AI21" s="92">
        <f t="shared" si="5"/>
        <v>527.00143860757203</v>
      </c>
    </row>
    <row r="22" spans="1:35" x14ac:dyDescent="0.3">
      <c r="A22" s="4" t="s">
        <v>28</v>
      </c>
      <c r="B22" s="84" t="s">
        <v>27</v>
      </c>
      <c r="C22" s="46">
        <v>0.81639621824492514</v>
      </c>
      <c r="D22" s="46">
        <v>0</v>
      </c>
      <c r="E22" s="46">
        <v>19.015111853996707</v>
      </c>
      <c r="F22" s="46">
        <v>19.831508072241633</v>
      </c>
      <c r="G22" s="46">
        <v>0</v>
      </c>
      <c r="H22" s="46">
        <v>-19.015111853996707</v>
      </c>
      <c r="I22" s="46">
        <v>0</v>
      </c>
      <c r="J22" s="46"/>
      <c r="K22" s="46"/>
      <c r="L22" s="46"/>
      <c r="M22" s="46"/>
      <c r="N22" s="46"/>
      <c r="O22" s="46"/>
      <c r="P22" s="46"/>
      <c r="Q22" s="46"/>
      <c r="R22" s="46"/>
      <c r="S22" s="46"/>
      <c r="T22" s="46"/>
      <c r="U22" s="46"/>
      <c r="V22" s="46"/>
      <c r="W22" s="46">
        <v>0</v>
      </c>
      <c r="X22" s="46">
        <v>0</v>
      </c>
      <c r="Y22" s="46">
        <v>-0.79680270900704686</v>
      </c>
      <c r="Z22" s="46">
        <v>0</v>
      </c>
      <c r="AA22" s="46">
        <f t="shared" si="6"/>
        <v>0</v>
      </c>
      <c r="AB22" s="46">
        <v>0</v>
      </c>
      <c r="AC22" s="46">
        <v>0</v>
      </c>
      <c r="AD22" s="92">
        <f t="shared" si="7"/>
        <v>0.81639621824492536</v>
      </c>
      <c r="AE22" s="92">
        <f t="shared" si="8"/>
        <v>0</v>
      </c>
      <c r="AF22" s="92">
        <f t="shared" si="9"/>
        <v>0</v>
      </c>
      <c r="AG22" s="92">
        <f t="shared" si="10"/>
        <v>0.81639621824492536</v>
      </c>
      <c r="AH22" s="92">
        <f t="shared" si="4"/>
        <v>-0.79680270900704686</v>
      </c>
      <c r="AI22" s="92">
        <f t="shared" si="5"/>
        <v>1.9593509237878504E-2</v>
      </c>
    </row>
    <row r="23" spans="1:35" x14ac:dyDescent="0.3">
      <c r="A23" s="4" t="s">
        <v>29</v>
      </c>
      <c r="B23" s="84" t="s">
        <v>27</v>
      </c>
      <c r="C23" s="46">
        <v>179.21053223152117</v>
      </c>
      <c r="D23" s="46">
        <v>3.8767093459367294</v>
      </c>
      <c r="E23" s="46">
        <v>335.60567463346058</v>
      </c>
      <c r="F23" s="46">
        <v>518.6929162109185</v>
      </c>
      <c r="G23" s="46">
        <v>6.2174795738140487</v>
      </c>
      <c r="H23" s="46">
        <v>0.21020823705430369</v>
      </c>
      <c r="I23" s="46">
        <v>0</v>
      </c>
      <c r="J23" s="46"/>
      <c r="K23" s="46"/>
      <c r="L23" s="46"/>
      <c r="M23" s="46"/>
      <c r="N23" s="46"/>
      <c r="O23" s="46"/>
      <c r="P23" s="46"/>
      <c r="Q23" s="46"/>
      <c r="R23" s="46"/>
      <c r="S23" s="46"/>
      <c r="T23" s="46"/>
      <c r="U23" s="46"/>
      <c r="V23" s="46"/>
      <c r="W23" s="46">
        <v>0.24398272799999998</v>
      </c>
      <c r="X23" s="46">
        <v>1.031161</v>
      </c>
      <c r="Y23" s="46">
        <v>0.59451564702306792</v>
      </c>
      <c r="Z23" s="46">
        <v>3.0768719999999999E-2</v>
      </c>
      <c r="AA23" s="46">
        <f t="shared" si="6"/>
        <v>-21.323050876347793</v>
      </c>
      <c r="AB23" s="46">
        <v>-6.8005264308798949</v>
      </c>
      <c r="AC23" s="46">
        <v>-14.522524445467898</v>
      </c>
      <c r="AD23" s="92">
        <f t="shared" si="7"/>
        <v>525.1206040217869</v>
      </c>
      <c r="AE23" s="92">
        <f t="shared" si="8"/>
        <v>0</v>
      </c>
      <c r="AF23" s="92">
        <f t="shared" si="9"/>
        <v>0</v>
      </c>
      <c r="AG23" s="92">
        <f t="shared" si="10"/>
        <v>525.1206040217869</v>
      </c>
      <c r="AH23" s="92">
        <f t="shared" si="4"/>
        <v>1.9004280950230679</v>
      </c>
      <c r="AI23" s="92">
        <f t="shared" si="5"/>
        <v>527.02103211680992</v>
      </c>
    </row>
    <row r="24" spans="1:35" x14ac:dyDescent="0.3">
      <c r="A24" s="4" t="s">
        <v>30</v>
      </c>
      <c r="B24" s="84" t="s">
        <v>27</v>
      </c>
      <c r="C24" s="46">
        <v>775.49681437969889</v>
      </c>
      <c r="D24" s="46">
        <v>246.63710268482805</v>
      </c>
      <c r="E24" s="46">
        <v>161.95813331004331</v>
      </c>
      <c r="F24" s="46">
        <v>1184.0920503745701</v>
      </c>
      <c r="G24" s="46">
        <v>425.04174698455353</v>
      </c>
      <c r="H24" s="46">
        <v>45.325761226790007</v>
      </c>
      <c r="I24" s="46">
        <v>0</v>
      </c>
      <c r="J24" s="46"/>
      <c r="K24" s="46"/>
      <c r="L24" s="46"/>
      <c r="M24" s="46"/>
      <c r="N24" s="46"/>
      <c r="O24" s="46"/>
      <c r="P24" s="46"/>
      <c r="Q24" s="46"/>
      <c r="R24" s="46"/>
      <c r="S24" s="46"/>
      <c r="T24" s="46"/>
      <c r="U24" s="46"/>
      <c r="V24" s="46"/>
      <c r="W24" s="46">
        <v>42.8847375</v>
      </c>
      <c r="X24" s="46">
        <v>65.602689999999996</v>
      </c>
      <c r="Y24" s="46">
        <v>8.9752522830653554</v>
      </c>
      <c r="Z24" s="46">
        <v>3.6345024000000001</v>
      </c>
      <c r="AA24" s="46">
        <f t="shared" si="6"/>
        <v>-117.28320725423001</v>
      </c>
      <c r="AB24" s="46">
        <v>-71.491924794356649</v>
      </c>
      <c r="AC24" s="46">
        <v>-45.791282459873365</v>
      </c>
      <c r="AD24" s="92">
        <f t="shared" si="7"/>
        <v>1654.4595585859138</v>
      </c>
      <c r="AE24" s="92">
        <f t="shared" si="8"/>
        <v>0</v>
      </c>
      <c r="AF24" s="92">
        <f t="shared" si="9"/>
        <v>0</v>
      </c>
      <c r="AG24" s="92">
        <f t="shared" si="10"/>
        <v>1654.4595585859138</v>
      </c>
      <c r="AH24" s="92">
        <f t="shared" si="4"/>
        <v>121.09718218306536</v>
      </c>
      <c r="AI24" s="92">
        <f t="shared" si="5"/>
        <v>1775.5567407689791</v>
      </c>
    </row>
    <row r="25" spans="1:35" x14ac:dyDescent="0.3">
      <c r="A25" s="4" t="s">
        <v>31</v>
      </c>
      <c r="B25" s="84" t="s">
        <v>27</v>
      </c>
      <c r="C25" s="46">
        <v>18.417279977931507</v>
      </c>
      <c r="D25" s="46">
        <v>0</v>
      </c>
      <c r="E25" s="46">
        <v>11.7305159671734</v>
      </c>
      <c r="F25" s="46">
        <v>30.147795945104907</v>
      </c>
      <c r="G25" s="46">
        <v>0</v>
      </c>
      <c r="H25" s="46">
        <v>-11.7305159671734</v>
      </c>
      <c r="I25" s="46">
        <v>0</v>
      </c>
      <c r="J25" s="46"/>
      <c r="K25" s="46"/>
      <c r="L25" s="46"/>
      <c r="M25" s="46"/>
      <c r="N25" s="46"/>
      <c r="O25" s="46"/>
      <c r="P25" s="46"/>
      <c r="Q25" s="46"/>
      <c r="R25" s="46"/>
      <c r="S25" s="46"/>
      <c r="T25" s="46"/>
      <c r="U25" s="46"/>
      <c r="V25" s="46"/>
      <c r="W25" s="46">
        <v>0</v>
      </c>
      <c r="X25" s="46">
        <v>0</v>
      </c>
      <c r="Y25" s="46">
        <v>-17.97526525846115</v>
      </c>
      <c r="Z25" s="46">
        <v>0</v>
      </c>
      <c r="AA25" s="46">
        <f t="shared" si="6"/>
        <v>0</v>
      </c>
      <c r="AB25" s="46">
        <v>0</v>
      </c>
      <c r="AC25" s="46">
        <v>0</v>
      </c>
      <c r="AD25" s="92">
        <f t="shared" si="7"/>
        <v>18.417279977931507</v>
      </c>
      <c r="AE25" s="92">
        <f t="shared" si="8"/>
        <v>0</v>
      </c>
      <c r="AF25" s="92">
        <f t="shared" si="9"/>
        <v>0</v>
      </c>
      <c r="AG25" s="92">
        <f t="shared" si="10"/>
        <v>18.417279977931507</v>
      </c>
      <c r="AH25" s="92">
        <f t="shared" si="4"/>
        <v>-17.97526525846115</v>
      </c>
      <c r="AI25" s="92">
        <f t="shared" si="5"/>
        <v>0.44201471947035742</v>
      </c>
    </row>
    <row r="26" spans="1:35" x14ac:dyDescent="0.3">
      <c r="A26" s="4" t="s">
        <v>32</v>
      </c>
      <c r="B26" s="84" t="s">
        <v>27</v>
      </c>
      <c r="C26" s="46">
        <v>793.91409435763023</v>
      </c>
      <c r="D26" s="46">
        <v>246.63710268482805</v>
      </c>
      <c r="E26" s="46">
        <v>173.68864927721671</v>
      </c>
      <c r="F26" s="46">
        <v>1214.2398463196748</v>
      </c>
      <c r="G26" s="46">
        <v>425.04174698455353</v>
      </c>
      <c r="H26" s="46">
        <v>33.595245259616604</v>
      </c>
      <c r="I26" s="46">
        <v>0</v>
      </c>
      <c r="J26" s="46"/>
      <c r="K26" s="46"/>
      <c r="L26" s="46"/>
      <c r="M26" s="46"/>
      <c r="N26" s="46"/>
      <c r="O26" s="46"/>
      <c r="P26" s="46"/>
      <c r="Q26" s="46"/>
      <c r="R26" s="46"/>
      <c r="S26" s="46"/>
      <c r="T26" s="46"/>
      <c r="U26" s="46"/>
      <c r="V26" s="46"/>
      <c r="W26" s="46">
        <v>42.8847375</v>
      </c>
      <c r="X26" s="46">
        <v>65.602689999999996</v>
      </c>
      <c r="Y26" s="46">
        <v>-9.0000129753957943</v>
      </c>
      <c r="Z26" s="46">
        <v>3.6345024000000001</v>
      </c>
      <c r="AA26" s="46">
        <f t="shared" si="6"/>
        <v>-117.28320725423001</v>
      </c>
      <c r="AB26" s="46">
        <v>-71.491924794356649</v>
      </c>
      <c r="AC26" s="46">
        <v>-45.791282459873365</v>
      </c>
      <c r="AD26" s="92">
        <f t="shared" si="7"/>
        <v>1672.876838563845</v>
      </c>
      <c r="AE26" s="92">
        <f t="shared" si="8"/>
        <v>0</v>
      </c>
      <c r="AF26" s="92">
        <f t="shared" si="9"/>
        <v>0</v>
      </c>
      <c r="AG26" s="92">
        <f t="shared" si="10"/>
        <v>1672.876838563845</v>
      </c>
      <c r="AH26" s="92">
        <f t="shared" si="4"/>
        <v>103.12191692460421</v>
      </c>
      <c r="AI26" s="92">
        <f t="shared" si="5"/>
        <v>1775.9987554884492</v>
      </c>
    </row>
    <row r="27" spans="1:35" x14ac:dyDescent="0.3">
      <c r="A27" s="4" t="s">
        <v>33</v>
      </c>
      <c r="B27" s="84" t="s">
        <v>8</v>
      </c>
      <c r="C27" s="46">
        <v>0</v>
      </c>
      <c r="D27" s="46">
        <v>0</v>
      </c>
      <c r="E27" s="46">
        <v>0</v>
      </c>
      <c r="F27" s="46">
        <v>0</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0</v>
      </c>
      <c r="AE27" s="92">
        <f t="shared" si="8"/>
        <v>0</v>
      </c>
      <c r="AF27" s="92">
        <f t="shared" si="9"/>
        <v>0</v>
      </c>
      <c r="AG27" s="92">
        <f t="shared" si="10"/>
        <v>0</v>
      </c>
      <c r="AH27" s="92">
        <f t="shared" si="4"/>
        <v>0</v>
      </c>
      <c r="AI27" s="92">
        <f t="shared" si="5"/>
        <v>0</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322</v>
      </c>
      <c r="D30" s="46" t="s">
        <v>322</v>
      </c>
      <c r="E30" s="46" t="s">
        <v>322</v>
      </c>
      <c r="F30" s="46" t="s">
        <v>322</v>
      </c>
      <c r="G30" s="46" t="s">
        <v>322</v>
      </c>
      <c r="H30" s="46" t="s">
        <v>322</v>
      </c>
      <c r="I30" s="46" t="s">
        <v>322</v>
      </c>
      <c r="J30" s="46"/>
      <c r="K30" s="46"/>
      <c r="L30" s="46"/>
      <c r="M30" s="46"/>
      <c r="N30" s="46"/>
      <c r="O30" s="46"/>
      <c r="P30" s="46"/>
      <c r="Q30" s="46"/>
      <c r="R30" s="46"/>
      <c r="S30" s="46"/>
      <c r="T30" s="46"/>
      <c r="U30" s="46"/>
      <c r="V30" s="46"/>
      <c r="W30" s="46" t="s">
        <v>322</v>
      </c>
      <c r="X30" s="46" t="s">
        <v>322</v>
      </c>
      <c r="Y30" s="46" t="s">
        <v>322</v>
      </c>
      <c r="Z30" s="46" t="s">
        <v>322</v>
      </c>
      <c r="AA30" s="46">
        <f t="shared" si="6"/>
        <v>0</v>
      </c>
      <c r="AB30" s="46" t="s">
        <v>322</v>
      </c>
      <c r="AC30" s="46" t="s">
        <v>322</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1.858622661373439E-3</v>
      </c>
      <c r="D31" s="46">
        <v>1.5690065070828026E-3</v>
      </c>
      <c r="E31" s="46">
        <v>8.9519644934243708E-4</v>
      </c>
      <c r="F31" s="46">
        <v>4.3228256177986792E-3</v>
      </c>
      <c r="G31" s="46">
        <v>2.6413303109814592E-3</v>
      </c>
      <c r="H31" s="46">
        <v>2.2528419760502571E-4</v>
      </c>
      <c r="I31" s="46">
        <v>0</v>
      </c>
      <c r="J31" s="46"/>
      <c r="K31" s="46"/>
      <c r="L31" s="46"/>
      <c r="M31" s="46"/>
      <c r="N31" s="46"/>
      <c r="O31" s="46"/>
      <c r="P31" s="46"/>
      <c r="Q31" s="46"/>
      <c r="R31" s="46"/>
      <c r="S31" s="46"/>
      <c r="T31" s="46"/>
      <c r="U31" s="46"/>
      <c r="V31" s="46"/>
      <c r="W31" s="46">
        <v>2.8861762050000003E-4</v>
      </c>
      <c r="X31" s="46">
        <v>4.1733804999999997E-4</v>
      </c>
      <c r="Y31" s="46">
        <v>4.9734046892261221E-5</v>
      </c>
      <c r="Z31" s="46">
        <v>1.9256461919999998E-5</v>
      </c>
      <c r="AA31" s="46">
        <f t="shared" ref="AA31:AA43" si="11">SUM(AB31:AC31)</f>
        <v>-5.1486895494315345E-4</v>
      </c>
      <c r="AB31" s="46">
        <v>-2.9326147011469349E-4</v>
      </c>
      <c r="AC31" s="46">
        <v>-2.2160748482845993E-4</v>
      </c>
      <c r="AD31" s="92">
        <f t="shared" si="7"/>
        <v>7.1894401263851637E-3</v>
      </c>
      <c r="AE31" s="92">
        <f t="shared" si="8"/>
        <v>0</v>
      </c>
      <c r="AF31" s="92">
        <f t="shared" si="9"/>
        <v>0</v>
      </c>
      <c r="AG31" s="92">
        <f t="shared" si="10"/>
        <v>7.1894401263851637E-3</v>
      </c>
      <c r="AH31" s="92">
        <f t="shared" si="4"/>
        <v>7.7494617931226121E-4</v>
      </c>
      <c r="AI31" s="92">
        <f t="shared" si="5"/>
        <v>7.9643863056974244E-3</v>
      </c>
    </row>
    <row r="32" spans="1:35" x14ac:dyDescent="0.3">
      <c r="A32" s="4" t="s">
        <v>40</v>
      </c>
      <c r="B32" s="84" t="s">
        <v>39</v>
      </c>
      <c r="C32" s="46">
        <v>8.3534702591471675</v>
      </c>
      <c r="D32" s="46">
        <v>12.257422469693196</v>
      </c>
      <c r="E32" s="46">
        <v>35.230399845611487</v>
      </c>
      <c r="F32" s="46">
        <v>55.841292574451849</v>
      </c>
      <c r="G32" s="46">
        <v>37.246476030170498</v>
      </c>
      <c r="H32" s="46">
        <v>0.14542198138669882</v>
      </c>
      <c r="I32" s="46">
        <v>0</v>
      </c>
      <c r="J32" s="46"/>
      <c r="K32" s="46"/>
      <c r="L32" s="46"/>
      <c r="M32" s="46"/>
      <c r="N32" s="46"/>
      <c r="O32" s="46"/>
      <c r="P32" s="46"/>
      <c r="Q32" s="46"/>
      <c r="R32" s="46"/>
      <c r="S32" s="46"/>
      <c r="T32" s="46"/>
      <c r="U32" s="46"/>
      <c r="V32" s="46"/>
      <c r="W32" s="46">
        <v>6.1438617899999999E-2</v>
      </c>
      <c r="X32" s="46">
        <v>3.2603362499999995</v>
      </c>
      <c r="Y32" s="46">
        <v>0.27108714692724378</v>
      </c>
      <c r="Z32" s="46">
        <v>23.994400079999998</v>
      </c>
      <c r="AA32" s="46">
        <f t="shared" si="11"/>
        <v>-0.53846423418036982</v>
      </c>
      <c r="AB32" s="46">
        <v>-0.1477807567755744</v>
      </c>
      <c r="AC32" s="46">
        <v>-0.39068347740479548</v>
      </c>
      <c r="AD32" s="92">
        <f t="shared" si="7"/>
        <v>93.233190586009044</v>
      </c>
      <c r="AE32" s="92">
        <f t="shared" si="8"/>
        <v>0</v>
      </c>
      <c r="AF32" s="92">
        <f t="shared" si="9"/>
        <v>0</v>
      </c>
      <c r="AG32" s="92">
        <f t="shared" si="10"/>
        <v>93.233190586009044</v>
      </c>
      <c r="AH32" s="92">
        <f t="shared" si="4"/>
        <v>27.587262094827242</v>
      </c>
      <c r="AI32" s="92">
        <f t="shared" si="5"/>
        <v>120.82045268083628</v>
      </c>
    </row>
    <row r="33" spans="1:35" x14ac:dyDescent="0.3">
      <c r="A33" s="4" t="s">
        <v>41</v>
      </c>
      <c r="B33" s="84" t="s">
        <v>39</v>
      </c>
      <c r="C33" s="46">
        <v>7.4197875617113031E-3</v>
      </c>
      <c r="D33" s="46">
        <v>1.4768714008579387E-4</v>
      </c>
      <c r="E33" s="46">
        <v>2.5988647995597831E-4</v>
      </c>
      <c r="F33" s="46">
        <v>7.8273611817530758E-3</v>
      </c>
      <c r="G33" s="46">
        <v>2.3506341557245905E-4</v>
      </c>
      <c r="H33" s="46">
        <v>7.0930738208247333E-6</v>
      </c>
      <c r="I33" s="46">
        <v>0</v>
      </c>
      <c r="J33" s="46"/>
      <c r="K33" s="46"/>
      <c r="L33" s="46"/>
      <c r="M33" s="46"/>
      <c r="N33" s="46"/>
      <c r="O33" s="46"/>
      <c r="P33" s="46"/>
      <c r="Q33" s="46"/>
      <c r="R33" s="46"/>
      <c r="S33" s="46"/>
      <c r="T33" s="46"/>
      <c r="U33" s="46"/>
      <c r="V33" s="46"/>
      <c r="W33" s="46">
        <v>8.4175145999999999E-6</v>
      </c>
      <c r="X33" s="46">
        <v>3.9283114999999998E-5</v>
      </c>
      <c r="Y33" s="46">
        <v>3.3158308193706189E-5</v>
      </c>
      <c r="Z33" s="46">
        <v>9.6133787999999999E-7</v>
      </c>
      <c r="AA33" s="46">
        <f t="shared" si="11"/>
        <v>-4.4581786114400099E-4</v>
      </c>
      <c r="AB33" s="46">
        <v>-7.6915538970339975E-5</v>
      </c>
      <c r="AC33" s="46">
        <v>-3.6890232217366101E-4</v>
      </c>
      <c r="AD33" s="92">
        <f t="shared" si="7"/>
        <v>8.069517671146359E-3</v>
      </c>
      <c r="AE33" s="92">
        <f t="shared" si="8"/>
        <v>0</v>
      </c>
      <c r="AF33" s="92">
        <f t="shared" si="9"/>
        <v>0</v>
      </c>
      <c r="AG33" s="92">
        <f t="shared" si="10"/>
        <v>8.069517671146359E-3</v>
      </c>
      <c r="AH33" s="92">
        <f t="shared" si="4"/>
        <v>8.1820275673706193E-5</v>
      </c>
      <c r="AI33" s="92">
        <f t="shared" si="5"/>
        <v>8.1513379468200649E-3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2.7270895333872255E-6</v>
      </c>
      <c r="D39" s="46">
        <v>1.294016285951476E-6</v>
      </c>
      <c r="E39" s="46">
        <v>1.1969727697862062E-6</v>
      </c>
      <c r="F39" s="46">
        <v>5.2180785891249079E-6</v>
      </c>
      <c r="G39" s="46">
        <v>2.7726273418069398E-6</v>
      </c>
      <c r="H39" s="46">
        <v>6.4921011693642068E-7</v>
      </c>
      <c r="I39" s="46">
        <v>0</v>
      </c>
      <c r="J39" s="46"/>
      <c r="K39" s="46"/>
      <c r="L39" s="46"/>
      <c r="M39" s="46"/>
      <c r="N39" s="46"/>
      <c r="O39" s="46"/>
      <c r="P39" s="46"/>
      <c r="Q39" s="46"/>
      <c r="R39" s="46"/>
      <c r="S39" s="46"/>
      <c r="T39" s="46"/>
      <c r="U39" s="46"/>
      <c r="V39" s="46"/>
      <c r="W39" s="46">
        <v>8.4628486800000001E-7</v>
      </c>
      <c r="X39" s="46">
        <v>3.4419375000000001E-7</v>
      </c>
      <c r="Y39" s="46">
        <v>1.0241773900461207E-7</v>
      </c>
      <c r="Z39" s="46">
        <v>2.4061612799999996E-8</v>
      </c>
      <c r="AA39" s="46">
        <f t="shared" si="11"/>
        <v>-5.883246204944252E-7</v>
      </c>
      <c r="AB39" s="46">
        <v>-2.5243306570251215E-8</v>
      </c>
      <c r="AC39" s="46">
        <v>-5.6308131392417397E-7</v>
      </c>
      <c r="AD39" s="92">
        <f t="shared" si="7"/>
        <v>8.6399160478682667E-6</v>
      </c>
      <c r="AE39" s="92">
        <f t="shared" si="8"/>
        <v>0</v>
      </c>
      <c r="AF39" s="92">
        <f t="shared" si="9"/>
        <v>0</v>
      </c>
      <c r="AG39" s="92">
        <f t="shared" si="10"/>
        <v>8.6399160478682667E-6</v>
      </c>
      <c r="AH39" s="92">
        <f t="shared" si="4"/>
        <v>1.316957969804612E-6</v>
      </c>
      <c r="AI39" s="92">
        <f t="shared" si="5"/>
        <v>9.9568740176728783E-6</v>
      </c>
    </row>
    <row r="40" spans="1:35" x14ac:dyDescent="0.3">
      <c r="A40" s="2" t="s">
        <v>160</v>
      </c>
      <c r="B40" s="85" t="s">
        <v>185</v>
      </c>
      <c r="C40" s="46">
        <v>6.0454513366066731</v>
      </c>
      <c r="D40" s="46">
        <v>0.33384591938498975</v>
      </c>
      <c r="E40" s="46">
        <v>0.46631252411695923</v>
      </c>
      <c r="F40" s="46">
        <v>6.8456097801086218</v>
      </c>
      <c r="G40" s="46">
        <v>0.53612497989788299</v>
      </c>
      <c r="H40" s="46">
        <v>1.7022532494526749E-2</v>
      </c>
      <c r="I40" s="46">
        <v>0</v>
      </c>
      <c r="J40" s="46"/>
      <c r="K40" s="46"/>
      <c r="L40" s="46"/>
      <c r="M40" s="46"/>
      <c r="N40" s="46"/>
      <c r="O40" s="46"/>
      <c r="P40" s="46"/>
      <c r="Q40" s="46"/>
      <c r="R40" s="46"/>
      <c r="S40" s="46"/>
      <c r="T40" s="46"/>
      <c r="U40" s="46"/>
      <c r="V40" s="46"/>
      <c r="W40" s="46">
        <v>2.035082874E-2</v>
      </c>
      <c r="X40" s="46">
        <v>8.8799252499999995E-2</v>
      </c>
      <c r="Y40" s="46">
        <v>7.1357864293074155E-2</v>
      </c>
      <c r="Z40" s="46">
        <v>2.3018663040000002E-3</v>
      </c>
      <c r="AA40" s="46">
        <f t="shared" si="11"/>
        <v>-1.0491569222344057</v>
      </c>
      <c r="AB40" s="46">
        <v>-0.16161125235262938</v>
      </c>
      <c r="AC40" s="46">
        <v>-0.88754566988177641</v>
      </c>
      <c r="AD40" s="92">
        <f t="shared" si="7"/>
        <v>7.3987572925010312</v>
      </c>
      <c r="AE40" s="92">
        <f t="shared" si="8"/>
        <v>0</v>
      </c>
      <c r="AF40" s="92">
        <f t="shared" si="9"/>
        <v>0</v>
      </c>
      <c r="AG40" s="92">
        <f t="shared" si="10"/>
        <v>7.3987572925010312</v>
      </c>
      <c r="AH40" s="92">
        <f t="shared" si="4"/>
        <v>0.18280981183707415</v>
      </c>
      <c r="AI40" s="92">
        <f t="shared" si="5"/>
        <v>7.581567104338105</v>
      </c>
    </row>
    <row r="41" spans="1:35" x14ac:dyDescent="0.3">
      <c r="A41" s="2" t="s">
        <v>161</v>
      </c>
      <c r="B41" s="85" t="s">
        <v>150</v>
      </c>
      <c r="C41" s="46">
        <v>229.69587057578804</v>
      </c>
      <c r="D41" s="46">
        <v>121.93096436310459</v>
      </c>
      <c r="E41" s="46">
        <v>100.01871912001955</v>
      </c>
      <c r="F41" s="46">
        <v>451.64555405891218</v>
      </c>
      <c r="G41" s="46">
        <v>204.41112992744215</v>
      </c>
      <c r="H41" s="46">
        <v>18.459535238401539</v>
      </c>
      <c r="I41" s="46">
        <v>0</v>
      </c>
      <c r="J41" s="46"/>
      <c r="K41" s="46"/>
      <c r="L41" s="46"/>
      <c r="M41" s="46"/>
      <c r="N41" s="46"/>
      <c r="O41" s="46"/>
      <c r="P41" s="46"/>
      <c r="Q41" s="46"/>
      <c r="R41" s="46"/>
      <c r="S41" s="46"/>
      <c r="T41" s="46"/>
      <c r="U41" s="46"/>
      <c r="V41" s="46"/>
      <c r="W41" s="46">
        <v>20.493423719999999</v>
      </c>
      <c r="X41" s="46">
        <v>32.4322625</v>
      </c>
      <c r="Y41" s="46">
        <v>7.0341257902618262</v>
      </c>
      <c r="Z41" s="46">
        <v>1.7060220479999999</v>
      </c>
      <c r="AA41" s="46">
        <f t="shared" si="11"/>
        <v>-23.703631796512045</v>
      </c>
      <c r="AB41" s="46">
        <v>-4.5281460168794538</v>
      </c>
      <c r="AC41" s="46">
        <v>-19.175485779632591</v>
      </c>
      <c r="AD41" s="92">
        <f t="shared" si="7"/>
        <v>674.51621922475579</v>
      </c>
      <c r="AE41" s="92">
        <f t="shared" si="8"/>
        <v>0</v>
      </c>
      <c r="AF41" s="92">
        <f t="shared" si="9"/>
        <v>0</v>
      </c>
      <c r="AG41" s="92">
        <f t="shared" si="10"/>
        <v>674.51621922475579</v>
      </c>
      <c r="AH41" s="92">
        <f t="shared" si="4"/>
        <v>61.665834058261829</v>
      </c>
      <c r="AI41" s="92">
        <f t="shared" si="5"/>
        <v>736.18205328301758</v>
      </c>
    </row>
    <row r="42" spans="1:35" x14ac:dyDescent="0.3">
      <c r="A42" s="2" t="s">
        <v>162</v>
      </c>
      <c r="B42" s="85" t="s">
        <v>152</v>
      </c>
      <c r="C42" s="46">
        <v>9.957333352461129E-8</v>
      </c>
      <c r="D42" s="46">
        <v>7.9160068767618712E-9</v>
      </c>
      <c r="E42" s="46">
        <v>1.0241010830884498E-8</v>
      </c>
      <c r="F42" s="46">
        <v>1.1773035123225766E-7</v>
      </c>
      <c r="G42" s="46">
        <v>1.245764446071018E-8</v>
      </c>
      <c r="H42" s="46">
        <v>9.6582057861386199E-10</v>
      </c>
      <c r="I42" s="46">
        <v>0</v>
      </c>
      <c r="J42" s="46"/>
      <c r="K42" s="46"/>
      <c r="L42" s="46"/>
      <c r="M42" s="46"/>
      <c r="N42" s="46"/>
      <c r="O42" s="46"/>
      <c r="P42" s="46"/>
      <c r="Q42" s="46"/>
      <c r="R42" s="46"/>
      <c r="S42" s="46"/>
      <c r="T42" s="46"/>
      <c r="U42" s="46"/>
      <c r="V42" s="46"/>
      <c r="W42" s="46">
        <v>1.0029170910000001E-9</v>
      </c>
      <c r="X42" s="46">
        <v>2.1055686249999998E-9</v>
      </c>
      <c r="Y42" s="46">
        <v>1.0099305699515149E-9</v>
      </c>
      <c r="Z42" s="46">
        <v>6.2086852800000008E-11</v>
      </c>
      <c r="AA42" s="46">
        <f t="shared" si="11"/>
        <v>-4.5672041490201344E-9</v>
      </c>
      <c r="AB42" s="46">
        <v>-7.9152535266732704E-10</v>
      </c>
      <c r="AC42" s="46">
        <v>-3.7756787963528072E-9</v>
      </c>
      <c r="AD42" s="92">
        <f t="shared" si="7"/>
        <v>1.3115381627158172E-7</v>
      </c>
      <c r="AE42" s="92">
        <f t="shared" si="8"/>
        <v>0</v>
      </c>
      <c r="AF42" s="92">
        <f t="shared" si="9"/>
        <v>0</v>
      </c>
      <c r="AG42" s="92">
        <f t="shared" si="10"/>
        <v>1.3115381627158172E-7</v>
      </c>
      <c r="AH42" s="92">
        <f t="shared" si="4"/>
        <v>4.1805031387515149E-9</v>
      </c>
      <c r="AI42" s="92">
        <f t="shared" si="5"/>
        <v>1.3533431941033323E-7</v>
      </c>
    </row>
    <row r="43" spans="1:35" x14ac:dyDescent="0.3">
      <c r="A43" s="2" t="s">
        <v>163</v>
      </c>
      <c r="B43" s="85" t="s">
        <v>152</v>
      </c>
      <c r="C43" s="46">
        <v>1.1082277234022336E-6</v>
      </c>
      <c r="D43" s="46">
        <v>1.7503452983531408E-7</v>
      </c>
      <c r="E43" s="46">
        <v>2.5550688049642071E-7</v>
      </c>
      <c r="F43" s="46">
        <v>1.5387691337339684E-6</v>
      </c>
      <c r="G43" s="46">
        <v>3.0377682790779445E-7</v>
      </c>
      <c r="H43" s="46">
        <v>1.3242681057146495E-8</v>
      </c>
      <c r="I43" s="46">
        <v>0</v>
      </c>
      <c r="J43" s="46"/>
      <c r="K43" s="46"/>
      <c r="L43" s="46"/>
      <c r="M43" s="46"/>
      <c r="N43" s="46"/>
      <c r="O43" s="46"/>
      <c r="P43" s="46"/>
      <c r="Q43" s="46"/>
      <c r="R43" s="46"/>
      <c r="S43" s="46"/>
      <c r="T43" s="46"/>
      <c r="U43" s="46"/>
      <c r="V43" s="46"/>
      <c r="W43" s="46">
        <v>6.9715027800000001E-9</v>
      </c>
      <c r="X43" s="46">
        <v>4.6557212499999995E-8</v>
      </c>
      <c r="Y43" s="46">
        <v>4.5482612715789275E-8</v>
      </c>
      <c r="Z43" s="46">
        <v>7.7697969600000007E-10</v>
      </c>
      <c r="AA43" s="46">
        <f t="shared" si="11"/>
        <v>-3.2583289717065321E-8</v>
      </c>
      <c r="AB43" s="46">
        <v>-9.6931126378930767E-9</v>
      </c>
      <c r="AC43" s="46">
        <v>-2.2890177079172244E-8</v>
      </c>
      <c r="AD43" s="92">
        <f t="shared" si="7"/>
        <v>1.8557886426989093E-6</v>
      </c>
      <c r="AE43" s="92">
        <f t="shared" si="8"/>
        <v>0</v>
      </c>
      <c r="AF43" s="92">
        <f t="shared" si="9"/>
        <v>0</v>
      </c>
      <c r="AG43" s="92">
        <f t="shared" si="10"/>
        <v>1.8557886426989093E-6</v>
      </c>
      <c r="AH43" s="92">
        <f t="shared" si="4"/>
        <v>9.9788307691789273E-8</v>
      </c>
      <c r="AI43" s="92">
        <f t="shared" si="5"/>
        <v>1.9555769503906986E-6</v>
      </c>
    </row>
    <row r="44" spans="1:35" x14ac:dyDescent="0.3">
      <c r="A44" s="2" t="s">
        <v>164</v>
      </c>
      <c r="B44" s="85" t="s">
        <v>155</v>
      </c>
      <c r="C44" s="46">
        <v>146.11525204293275</v>
      </c>
      <c r="D44" s="46">
        <v>149.11860110423694</v>
      </c>
      <c r="E44" s="46">
        <v>1233.332404685234</v>
      </c>
      <c r="F44" s="46">
        <v>1528.5662578324036</v>
      </c>
      <c r="G44" s="46">
        <v>431.39254968076011</v>
      </c>
      <c r="H44" s="46">
        <v>2.7098737886806226</v>
      </c>
      <c r="I44" s="46">
        <v>0</v>
      </c>
      <c r="J44" s="46"/>
      <c r="K44" s="46"/>
      <c r="L44" s="46"/>
      <c r="M44" s="46"/>
      <c r="N44" s="46"/>
      <c r="O44" s="46"/>
      <c r="P44" s="46"/>
      <c r="Q44" s="46"/>
      <c r="R44" s="46"/>
      <c r="S44" s="46"/>
      <c r="T44" s="46"/>
      <c r="U44" s="46"/>
      <c r="V44" s="46"/>
      <c r="W44" s="46">
        <v>2.8888477199999998</v>
      </c>
      <c r="X44" s="46">
        <v>39.663867500000002</v>
      </c>
      <c r="Y44" s="46">
        <v>15.930527953845596</v>
      </c>
      <c r="Z44" s="46">
        <v>7.2158546399999999</v>
      </c>
      <c r="AA44" s="46">
        <v>2775</v>
      </c>
      <c r="AB44" s="46">
        <v>-3.7268176900088497</v>
      </c>
      <c r="AC44" s="46">
        <v>27.051040967387511</v>
      </c>
      <c r="AD44" s="92">
        <f t="shared" si="7"/>
        <v>1962.6686813018443</v>
      </c>
      <c r="AE44" s="92">
        <f t="shared" si="8"/>
        <v>0</v>
      </c>
      <c r="AF44" s="92">
        <f t="shared" si="9"/>
        <v>0</v>
      </c>
      <c r="AG44" s="92">
        <f t="shared" si="10"/>
        <v>1962.6686813018443</v>
      </c>
      <c r="AH44" s="92">
        <f t="shared" si="4"/>
        <v>65.699097813845597</v>
      </c>
      <c r="AI44" s="92">
        <f t="shared" si="5"/>
        <v>2028.3677791156899</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153.33389752802779</v>
      </c>
      <c r="D4" s="17">
        <f>IF(Gesamtüberblick!D8="","",Gesamtüberblick!D8)</f>
        <v>17.373907219976736</v>
      </c>
      <c r="E4" s="17">
        <f>IF(Gesamtüberblick!E8="","",Gesamtüberblick!E8)</f>
        <v>13.952432099589469</v>
      </c>
      <c r="F4" s="17">
        <f>IF(Gesamtüberblick!F8="","",Gesamtüberblick!F8)</f>
        <v>184.66023684759398</v>
      </c>
      <c r="G4" s="17">
        <f>IF(Gesamtüberblick!G8="","",Gesamtüberblick!G8)</f>
        <v>28.016262364856793</v>
      </c>
      <c r="H4" s="17">
        <f>IF(Gesamtüberblick!H8="","",Gesamtüberblick!H8)</f>
        <v>6.8996901550327792</v>
      </c>
      <c r="I4" s="17">
        <f>IF(Gesamtüberblick!I8="","",Gesamtüberblick!I8)</f>
        <v>-2.0195393047718295</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219.57618936748355</v>
      </c>
      <c r="X4" s="17">
        <f>IF(Gesamtüberblick!$AE8="","",Gesamtüberblick!$AE8)</f>
        <v>-2.0195393047718295</v>
      </c>
      <c r="Y4" s="17">
        <f>IF(Gesamtüberblick!AF8="","",Gesamtüberblick!AF8)</f>
        <v>0</v>
      </c>
      <c r="Z4" s="17">
        <f>IF(Gesamtüberblick!AG8="","",Gesamtüberblick!AG8)</f>
        <v>217.55665006271173</v>
      </c>
      <c r="AA4" s="17">
        <f>IF(Gesamtüberblick!W8="","",Gesamtüberblick!W8)</f>
        <v>3.274892554989</v>
      </c>
      <c r="AB4" s="17">
        <f>IF(Gesamtüberblick!X8="","",Gesamtüberblick!X8)</f>
        <v>4.6212635367249995</v>
      </c>
      <c r="AC4" s="17">
        <f>IF(Gesamtüberblick!Y8="","",Gesamtüberblick!Y8)</f>
        <v>0.66269603533259192</v>
      </c>
      <c r="AD4" s="17">
        <f>IF(Gesamtüberblick!Z8="","",Gesamtüberblick!Z8)</f>
        <v>-1.5311770368145701</v>
      </c>
      <c r="AE4" s="17">
        <f>IF(Gesamtüberblick!AB8="","",Gesamtüberblick!AB8)</f>
        <v>-4.8369671085476131</v>
      </c>
      <c r="AF4" s="17">
        <f>IF(Gesamtüberblick!AC8="","",Gesamtüberblick!AC8)</f>
        <v>-2.6332242198456579</v>
      </c>
      <c r="AG4" s="17">
        <f>IF(Gesamtüberblick!AA8="","",Gesamtüberblick!AA8)</f>
        <v>-7.4701913283932715</v>
      </c>
      <c r="AH4" s="17">
        <f>IF(Gesamtüberblick!$AD8="","",Gesamtüberblick!$AD8)</f>
        <v>219.57618936748355</v>
      </c>
      <c r="AI4" s="17">
        <f>IF(Gesamtüberblick!$AE8="","",Gesamtüberblick!$AE8)</f>
        <v>-2.0195393047718295</v>
      </c>
      <c r="AJ4" s="17">
        <f>IF(Gesamtüberblick!AH8="","",Gesamtüberblick!AH8)</f>
        <v>7.0276750902320213</v>
      </c>
      <c r="AK4" s="17">
        <f>IF(Gesamtüberblick!AI8="","",Gesamtüberblick!AI8)</f>
        <v>224.58432515294373</v>
      </c>
    </row>
    <row r="5" spans="1:37" ht="15" thickBot="1" x14ac:dyDescent="0.35">
      <c r="A5" s="53" t="s">
        <v>98</v>
      </c>
      <c r="B5" s="13" t="s">
        <v>60</v>
      </c>
      <c r="C5" s="17">
        <f>IF(Gesamtüberblick!C9="","",Gesamtüberblick!C9)</f>
        <v>153.20665786107358</v>
      </c>
      <c r="D5" s="17">
        <f>IF(Gesamtüberblick!D9="","",Gesamtüberblick!D9)</f>
        <v>17.36533341042075</v>
      </c>
      <c r="E5" s="17">
        <f>IF(Gesamtüberblick!E9="","",Gesamtüberblick!E9)</f>
        <v>17.062160800785463</v>
      </c>
      <c r="F5" s="17">
        <f>IF(Gesamtüberblick!F9="","",Gesamtüberblick!F9)</f>
        <v>187.63415207227979</v>
      </c>
      <c r="G5" s="17">
        <f>IF(Gesamtüberblick!G9="","",Gesamtüberblick!G9)</f>
        <v>28.002601033925711</v>
      </c>
      <c r="H5" s="17">
        <f>IF(Gesamtüberblick!H9="","",Gesamtüberblick!H9)</f>
        <v>3.7700111978185</v>
      </c>
      <c r="I5" s="17">
        <f>IF(Gesamtüberblick!I9="","",Gesamtüberblick!I9)</f>
        <v>-2.0195393047718295</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219.40676430402399</v>
      </c>
      <c r="X5" s="17">
        <f>IF(Gesamtüberblick!$AE9="","",Gesamtüberblick!$AE9)</f>
        <v>-2.0195393047718295</v>
      </c>
      <c r="Y5" s="17">
        <f>IF(Gesamtüberblick!AF9="","",Gesamtüberblick!AF9)</f>
        <v>0</v>
      </c>
      <c r="Z5" s="17">
        <f>IF(Gesamtüberblick!AG9="","",Gesamtüberblick!AG9)</f>
        <v>217.38722499925217</v>
      </c>
      <c r="AA5" s="17">
        <f>IF(Gesamtüberblick!W9="","",Gesamtüberblick!W9)</f>
        <v>3.2745240330000001</v>
      </c>
      <c r="AB5" s="17">
        <f>IF(Gesamtüberblick!X9="","",Gesamtüberblick!X9)</f>
        <v>4.6189830000000001</v>
      </c>
      <c r="AC5" s="17">
        <f>IF(Gesamtüberblick!Y9="","",Gesamtüberblick!Y9)</f>
        <v>0.6617262830230406</v>
      </c>
      <c r="AD5" s="17">
        <f>IF(Gesamtüberblick!Z9="","",Gesamtüberblick!Z9)</f>
        <v>-1.53126509813777</v>
      </c>
      <c r="AE5" s="17">
        <f>IF(Gesamtüberblick!AB9="","",Gesamtüberblick!AB9)</f>
        <v>-4.8359515092827321</v>
      </c>
      <c r="AF5" s="17">
        <f>IF(Gesamtüberblick!AC9="","",Gesamtüberblick!AC9)</f>
        <v>-2.6319722539833612</v>
      </c>
      <c r="AG5" s="17">
        <f>IF(Gesamtüberblick!AA9="","",Gesamtüberblick!AA9)</f>
        <v>-7.4679237632660929</v>
      </c>
      <c r="AH5" s="17">
        <f>IF(Gesamtüberblick!$AD9="","",Gesamtüberblick!$AD9)</f>
        <v>219.40676430402399</v>
      </c>
      <c r="AI5" s="17">
        <f>IF(Gesamtüberblick!$AE9="","",Gesamtüberblick!$AE9)</f>
        <v>-2.0195393047718295</v>
      </c>
      <c r="AJ5" s="17">
        <f>IF(Gesamtüberblick!AH9="","",Gesamtüberblick!AH9)</f>
        <v>7.0239682178852716</v>
      </c>
      <c r="AK5" s="17">
        <f>IF(Gesamtüberblick!AI9="","",Gesamtüberblick!AI9)</f>
        <v>224.41119321713745</v>
      </c>
    </row>
    <row r="6" spans="1:37" ht="15" thickBot="1" x14ac:dyDescent="0.35">
      <c r="A6" s="53" t="s">
        <v>99</v>
      </c>
      <c r="B6" s="13" t="s">
        <v>60</v>
      </c>
      <c r="C6" s="17">
        <f>IF(Gesamtüberblick!C10="","",Gesamtüberblick!C10)</f>
        <v>0</v>
      </c>
      <c r="D6" s="17">
        <f>IF(Gesamtüberblick!D10="","",Gesamtüberblick!D10)</f>
        <v>0</v>
      </c>
      <c r="E6" s="17">
        <f>IF(Gesamtüberblick!E10="","",Gesamtüberblick!E10)</f>
        <v>-3.1293607484005261</v>
      </c>
      <c r="F6" s="17">
        <f>IF(Gesamtüberblick!F10="","",Gesamtüberblick!F10)</f>
        <v>-3.1293607484005261</v>
      </c>
      <c r="G6" s="17">
        <f>IF(Gesamtüberblick!G10="","",Gesamtüberblick!G10)</f>
        <v>0</v>
      </c>
      <c r="H6" s="17">
        <f>IF(Gesamtüberblick!H10="","",Gesamtüberblick!H10)</f>
        <v>3.1293607484005261</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0.12723966695420361</v>
      </c>
      <c r="D7" s="17">
        <f>IF(Gesamtüberblick!D11="","",Gesamtüberblick!D11)</f>
        <v>8.5738095559853792E-3</v>
      </c>
      <c r="E7" s="17">
        <f>IF(Gesamtüberblick!E11="","",Gesamtüberblick!E11)</f>
        <v>1.9632047204534996E-2</v>
      </c>
      <c r="F7" s="17">
        <f>IF(Gesamtüberblick!F11="","",Gesamtüberblick!F11)</f>
        <v>0.15544552371472398</v>
      </c>
      <c r="G7" s="17">
        <f>IF(Gesamtüberblick!G11="","",Gesamtüberblick!G11)</f>
        <v>1.3661330931081019E-2</v>
      </c>
      <c r="H7" s="17">
        <f>IF(Gesamtüberblick!H11="","",Gesamtüberblick!H11)</f>
        <v>3.1820881375330552E-4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0.16942506345955829</v>
      </c>
      <c r="X7" s="17">
        <f>IF(Gesamtüberblick!$AE11="","",Gesamtüberblick!$AE11)</f>
        <v>0</v>
      </c>
      <c r="Y7" s="17">
        <f>IF(Gesamtüberblick!AF11="","",Gesamtüberblick!AF11)</f>
        <v>0</v>
      </c>
      <c r="Z7" s="17">
        <f>IF(Gesamtüberblick!AG11="","",Gesamtüberblick!AG11)</f>
        <v>0.16942506345955829</v>
      </c>
      <c r="AA7" s="17">
        <f>IF(Gesamtüberblick!W11="","",Gesamtüberblick!W11)</f>
        <v>3.6852198899999997E-4</v>
      </c>
      <c r="AB7" s="17">
        <f>IF(Gesamtüberblick!X11="","",Gesamtüberblick!X11)</f>
        <v>2.2805367249999998E-3</v>
      </c>
      <c r="AC7" s="17">
        <f>IF(Gesamtüberblick!Y11="","",Gesamtüberblick!Y11)</f>
        <v>9.6975230955128808E-4</v>
      </c>
      <c r="AD7" s="17">
        <f>IF(Gesamtüberblick!Z11="","",Gesamtüberblick!Z11)</f>
        <v>8.8061323200000003E-5</v>
      </c>
      <c r="AE7" s="17">
        <f>IF(Gesamtüberblick!AB11="","",Gesamtüberblick!AB11)</f>
        <v>-1.0155992648817151E-3</v>
      </c>
      <c r="AF7" s="17">
        <f>IF(Gesamtüberblick!AC11="","",Gesamtüberblick!AC11)</f>
        <v>-1.2519658622966567E-3</v>
      </c>
      <c r="AG7" s="17">
        <f>IF(Gesamtüberblick!AA11="","",Gesamtüberblick!AA11)</f>
        <v>-2.267565127178372E-3</v>
      </c>
      <c r="AH7" s="17">
        <f>IF(Gesamtüberblick!$AD11="","",Gesamtüberblick!$AD11)</f>
        <v>0.16942506345955829</v>
      </c>
      <c r="AI7" s="17">
        <f>IF(Gesamtüberblick!$AE11="","",Gesamtüberblick!$AE11)</f>
        <v>0</v>
      </c>
      <c r="AJ7" s="17">
        <f>IF(Gesamtüberblick!AH11="","",Gesamtüberblick!AH11)</f>
        <v>3.7068723467512882E-3</v>
      </c>
      <c r="AK7" s="17">
        <f>IF(Gesamtüberblick!AI11="","",Gesamtüberblick!AI11)</f>
        <v>0.17313193580630959</v>
      </c>
    </row>
    <row r="8" spans="1:37" ht="15" thickBot="1" x14ac:dyDescent="0.35">
      <c r="A8" s="53" t="s">
        <v>20</v>
      </c>
      <c r="B8" s="13" t="s">
        <v>58</v>
      </c>
      <c r="C8" s="17">
        <f>IF(Gesamtüberblick!C12="","",Gesamtüberblick!C12)</f>
        <v>8.3783357950775516E-7</v>
      </c>
      <c r="D8" s="17">
        <f>IF(Gesamtüberblick!D12="","",Gesamtüberblick!D12)</f>
        <v>3.7817852117828773E-7</v>
      </c>
      <c r="E8" s="17">
        <f>IF(Gesamtüberblick!E12="","",Gesamtüberblick!E12)</f>
        <v>6.9187724541960947E-7</v>
      </c>
      <c r="F8" s="17">
        <f>IF(Gesamtüberblick!F12="","",Gesamtüberblick!F12)</f>
        <v>1.9078893461056522E-6</v>
      </c>
      <c r="G8" s="17">
        <f>IF(Gesamtüberblick!G12="","",Gesamtüberblick!G12)</f>
        <v>6.3583653061257663E-7</v>
      </c>
      <c r="H8" s="17">
        <f>IF(Gesamtüberblick!H12="","",Gesamtüberblick!H12)</f>
        <v>4.2190658057331624E-8</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2.5859165347755605E-6</v>
      </c>
      <c r="X8" s="17">
        <f>IF(Gesamtüberblick!$AE12="","",Gesamtüberblick!$AE12)</f>
        <v>0</v>
      </c>
      <c r="Y8" s="17">
        <f>IF(Gesamtüberblick!AF12="","",Gesamtüberblick!AF12)</f>
        <v>0</v>
      </c>
      <c r="Z8" s="17">
        <f>IF(Gesamtüberblick!AG12="","",Gesamtüberblick!AG12)</f>
        <v>2.5859165347755605E-6</v>
      </c>
      <c r="AA8" s="17">
        <f>IF(Gesamtüberblick!W12="","",Gesamtüberblick!W12)</f>
        <v>5.2088262599999997E-8</v>
      </c>
      <c r="AB8" s="17">
        <f>IF(Gesamtüberblick!X12="","",Gesamtüberblick!X12)</f>
        <v>1.00591225E-7</v>
      </c>
      <c r="AC8" s="17">
        <f>IF(Gesamtüberblick!Y12="","",Gesamtüberblick!Y12)</f>
        <v>1.0524296924460613E-8</v>
      </c>
      <c r="AD8" s="17">
        <f>IF(Gesamtüberblick!Z12="","",Gesamtüberblick!Z12)</f>
        <v>4.2246338399999999E-9</v>
      </c>
      <c r="AE8" s="17">
        <f>IF(Gesamtüberblick!AB12="","",Gesamtüberblick!AB12)</f>
        <v>-2.0676693662548697E-7</v>
      </c>
      <c r="AF8" s="17">
        <f>IF(Gesamtüberblick!AC12="","",Gesamtüberblick!AC12)</f>
        <v>-4.5216772170337526E-8</v>
      </c>
      <c r="AG8" s="17">
        <f>IF(Gesamtüberblick!AA12="","",Gesamtüberblick!AA12)</f>
        <v>-2.5198370879582447E-7</v>
      </c>
      <c r="AH8" s="17">
        <f>IF(Gesamtüberblick!$AD12="","",Gesamtüberblick!$AD12)</f>
        <v>2.5859165347755605E-6</v>
      </c>
      <c r="AI8" s="17">
        <f>IF(Gesamtüberblick!$AE12="","",Gesamtüberblick!$AE12)</f>
        <v>0</v>
      </c>
      <c r="AJ8" s="17">
        <f>IF(Gesamtüberblick!AH12="","",Gesamtüberblick!AH12)</f>
        <v>1.6742841836446061E-7</v>
      </c>
      <c r="AK8" s="17">
        <f>IF(Gesamtüberblick!AI12="","",Gesamtüberblick!AI12)</f>
        <v>2.7533449531400212E-6</v>
      </c>
    </row>
    <row r="9" spans="1:37" ht="15" thickBot="1" x14ac:dyDescent="0.35">
      <c r="A9" s="53" t="s">
        <v>21</v>
      </c>
      <c r="B9" s="13" t="s">
        <v>186</v>
      </c>
      <c r="C9" s="17">
        <f>IF(Gesamtüberblick!C13="","",Gesamtüberblick!C13)</f>
        <v>0.35946847965354667</v>
      </c>
      <c r="D9" s="17">
        <f>IF(Gesamtüberblick!D13="","",Gesamtüberblick!D13)</f>
        <v>3.7959346833924199E-2</v>
      </c>
      <c r="E9" s="17">
        <f>IF(Gesamtüberblick!E13="","",Gesamtüberblick!E13)</f>
        <v>7.4424393791387045E-2</v>
      </c>
      <c r="F9" s="17">
        <f>IF(Gesamtüberblick!F13="","",Gesamtüberblick!F13)</f>
        <v>0.47185222027885793</v>
      </c>
      <c r="G9" s="17">
        <f>IF(Gesamtüberblick!G13="","",Gesamtüberblick!G13)</f>
        <v>6.9319841652383654E-2</v>
      </c>
      <c r="H9" s="17">
        <f>IF(Gesamtüberblick!H13="","",Gesamtüberblick!H13)</f>
        <v>2.3675787391189099E-2</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0.56484784932243071</v>
      </c>
      <c r="X9" s="17">
        <f>IF(Gesamtüberblick!$AE13="","",Gesamtüberblick!$AE13)</f>
        <v>0</v>
      </c>
      <c r="Y9" s="17">
        <f>IF(Gesamtüberblick!AF13="","",Gesamtüberblick!AF13)</f>
        <v>0</v>
      </c>
      <c r="Z9" s="17">
        <f>IF(Gesamtüberblick!AG13="","",Gesamtüberblick!AG13)</f>
        <v>0.56484784932243071</v>
      </c>
      <c r="AA9" s="17">
        <f>IF(Gesamtüberblick!W13="","",Gesamtüberblick!W13)</f>
        <v>3.0350018820000001E-2</v>
      </c>
      <c r="AB9" s="17">
        <f>IF(Gesamtüberblick!X13="","",Gesamtüberblick!X13)</f>
        <v>1.0096758500000001E-2</v>
      </c>
      <c r="AC9" s="17">
        <f>IF(Gesamtüberblick!Y13="","",Gesamtüberblick!Y13)</f>
        <v>7.413993921999376E-3</v>
      </c>
      <c r="AD9" s="17">
        <f>IF(Gesamtüberblick!Z13="","",Gesamtüberblick!Z13)</f>
        <v>1.0989798E-3</v>
      </c>
      <c r="AE9" s="17">
        <f>IF(Gesamtüberblick!AB13="","",Gesamtüberblick!AB13)</f>
        <v>-5.0379522269889624E-3</v>
      </c>
      <c r="AF9" s="17">
        <f>IF(Gesamtüberblick!AC13="","",Gesamtüberblick!AC13)</f>
        <v>-2.1563121582297024E-2</v>
      </c>
      <c r="AG9" s="17">
        <f>IF(Gesamtüberblick!AA13="","",Gesamtüberblick!AA13)</f>
        <v>-2.6601073809285988E-2</v>
      </c>
      <c r="AH9" s="17">
        <f>IF(Gesamtüberblick!$AD13="","",Gesamtüberblick!$AD13)</f>
        <v>0.56484784932243071</v>
      </c>
      <c r="AI9" s="17">
        <f>IF(Gesamtüberblick!$AE13="","",Gesamtüberblick!$AE13)</f>
        <v>0</v>
      </c>
      <c r="AJ9" s="17">
        <f>IF(Gesamtüberblick!AH13="","",Gesamtüberblick!AH13)</f>
        <v>4.8959751041999372E-2</v>
      </c>
      <c r="AK9" s="17">
        <f>IF(Gesamtüberblick!AI13="","",Gesamtüberblick!AI13)</f>
        <v>0.61380760036443005</v>
      </c>
    </row>
    <row r="10" spans="1:37" ht="15" customHeight="1" thickBot="1" x14ac:dyDescent="0.35">
      <c r="A10" s="53" t="s">
        <v>156</v>
      </c>
      <c r="B10" s="13" t="s">
        <v>187</v>
      </c>
      <c r="C10" s="17">
        <f>IF(Gesamtüberblick!C14="","",Gesamtüberblick!C14)</f>
        <v>3.6775696565693509E-2</v>
      </c>
      <c r="D10" s="17">
        <f>IF(Gesamtüberblick!D14="","",Gesamtüberblick!D14)</f>
        <v>1.2342006880100068E-3</v>
      </c>
      <c r="E10" s="17">
        <f>IF(Gesamtüberblick!E14="","",Gesamtüberblick!E14)</f>
        <v>2.8686793027061504E-3</v>
      </c>
      <c r="F10" s="17">
        <f>IF(Gesamtüberblick!F14="","",Gesamtüberblick!F14)</f>
        <v>4.0878576556409668E-2</v>
      </c>
      <c r="G10" s="17">
        <f>IF(Gesamtüberblick!G14="","",Gesamtüberblick!G14)</f>
        <v>2.0667468660705147E-3</v>
      </c>
      <c r="H10" s="17">
        <f>IF(Gesamtüberblick!H14="","",Gesamtüberblick!H14)</f>
        <v>9.5922451331038509E-5</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4.3041245873811224E-2</v>
      </c>
      <c r="X10" s="17">
        <f>IF(Gesamtüberblick!$AE14="","",Gesamtüberblick!$AE14)</f>
        <v>0</v>
      </c>
      <c r="Y10" s="17">
        <f>IF(Gesamtüberblick!AF14="","",Gesamtüberblick!AF14)</f>
        <v>0</v>
      </c>
      <c r="Z10" s="17">
        <f>IF(Gesamtüberblick!AG14="","",Gesamtüberblick!AG14)</f>
        <v>4.3041245873811224E-2</v>
      </c>
      <c r="AA10" s="17">
        <f>IF(Gesamtüberblick!W14="","",Gesamtüberblick!W14)</f>
        <v>1.0052619060000001E-4</v>
      </c>
      <c r="AB10" s="17">
        <f>IF(Gesamtüberblick!X14="","",Gesamtüberblick!X14)</f>
        <v>3.2828347500000001E-4</v>
      </c>
      <c r="AC10" s="17">
        <f>IF(Gesamtüberblick!Y14="","",Gesamtüberblick!Y14)</f>
        <v>3.8984109476786585E-4</v>
      </c>
      <c r="AD10" s="17">
        <f>IF(Gesamtüberblick!Z14="","",Gesamtüberblick!Z14)</f>
        <v>1.2144969120000001E-5</v>
      </c>
      <c r="AE10" s="17">
        <f>IF(Gesamtüberblick!AB14="","",Gesamtüberblick!AB14)</f>
        <v>-6.9151718339448005E-4</v>
      </c>
      <c r="AF10" s="17">
        <f>IF(Gesamtüberblick!AC14="","",Gesamtüberblick!AC14)</f>
        <v>-3.9355884810549611E-4</v>
      </c>
      <c r="AG10" s="17">
        <f>IF(Gesamtüberblick!AA14="","",Gesamtüberblick!AA14)</f>
        <v>-1.0850760314999762E-3</v>
      </c>
      <c r="AH10" s="17">
        <f>IF(Gesamtüberblick!$AD14="","",Gesamtüberblick!$AD14)</f>
        <v>4.3041245873811224E-2</v>
      </c>
      <c r="AI10" s="17">
        <f>IF(Gesamtüberblick!$AE14="","",Gesamtüberblick!$AE14)</f>
        <v>0</v>
      </c>
      <c r="AJ10" s="17">
        <f>IF(Gesamtüberblick!AH14="","",Gesamtüberblick!AH14)</f>
        <v>8.307957294878659E-4</v>
      </c>
      <c r="AK10" s="17">
        <f>IF(Gesamtüberblick!AI14="","",Gesamtüberblick!AI14)</f>
        <v>4.3872041603299092E-2</v>
      </c>
    </row>
    <row r="11" spans="1:37" ht="15" customHeight="1" thickBot="1" x14ac:dyDescent="0.35">
      <c r="A11" s="53" t="s">
        <v>157</v>
      </c>
      <c r="B11" s="13" t="s">
        <v>188</v>
      </c>
      <c r="C11" s="17">
        <f>IF(Gesamtüberblick!C15="","",Gesamtüberblick!C15)</f>
        <v>0.1051691479034108</v>
      </c>
      <c r="D11" s="17">
        <f>IF(Gesamtüberblick!D15="","",Gesamtüberblick!D15)</f>
        <v>9.5769442520938792E-3</v>
      </c>
      <c r="E11" s="17">
        <f>IF(Gesamtüberblick!E15="","",Gesamtüberblick!E15)</f>
        <v>2.2397135619144335E-2</v>
      </c>
      <c r="F11" s="17">
        <f>IF(Gesamtüberblick!F15="","",Gesamtüberblick!F15)</f>
        <v>0.13714322777464902</v>
      </c>
      <c r="G11" s="17">
        <f>IF(Gesamtüberblick!G15="","",Gesamtüberblick!G15)</f>
        <v>1.8885121591275578E-2</v>
      </c>
      <c r="H11" s="17">
        <f>IF(Gesamtüberblick!H15="","",Gesamtüberblick!H15)</f>
        <v>1.1004983555442915E-2</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0.16703333292136752</v>
      </c>
      <c r="X11" s="17">
        <f>IF(Gesamtüberblick!$AE15="","",Gesamtüberblick!$AE15)</f>
        <v>0</v>
      </c>
      <c r="Y11" s="17">
        <f>IF(Gesamtüberblick!AF15="","",Gesamtüberblick!AF15)</f>
        <v>0</v>
      </c>
      <c r="Z11" s="17">
        <f>IF(Gesamtüberblick!AG15="","",Gesamtüberblick!AG15)</f>
        <v>0.16703333292136752</v>
      </c>
      <c r="AA11" s="17">
        <f>IF(Gesamtüberblick!W15="","",Gesamtüberblick!W15)</f>
        <v>1.40682828E-2</v>
      </c>
      <c r="AB11" s="17">
        <f>IF(Gesamtüberblick!X15="","",Gesamtüberblick!X15)</f>
        <v>2.5473592499999998E-3</v>
      </c>
      <c r="AC11" s="17">
        <f>IF(Gesamtüberblick!Y15="","",Gesamtüberblick!Y15)</f>
        <v>1.7311037308413407E-3</v>
      </c>
      <c r="AD11" s="17">
        <f>IF(Gesamtüberblick!Z15="","",Gesamtüberblick!Z15)</f>
        <v>4.2186146399999998E-4</v>
      </c>
      <c r="AE11" s="17">
        <f>IF(Gesamtüberblick!AB15="","",Gesamtüberblick!AB15)</f>
        <v>-1.6514655493921485E-3</v>
      </c>
      <c r="AF11" s="17">
        <f>IF(Gesamtüberblick!AC15="","",Gesamtüberblick!AC15)</f>
        <v>-9.6450479917707787E-3</v>
      </c>
      <c r="AG11" s="17">
        <f>IF(Gesamtüberblick!AA15="","",Gesamtüberblick!AA15)</f>
        <v>-1.1296513541162928E-2</v>
      </c>
      <c r="AH11" s="17">
        <f>IF(Gesamtüberblick!$AD15="","",Gesamtüberblick!$AD15)</f>
        <v>0.16703333292136752</v>
      </c>
      <c r="AI11" s="17">
        <f>IF(Gesamtüberblick!$AE15="","",Gesamtüberblick!$AE15)</f>
        <v>0</v>
      </c>
      <c r="AJ11" s="17">
        <f>IF(Gesamtüberblick!AH15="","",Gesamtüberblick!AH15)</f>
        <v>1.8768607244841341E-2</v>
      </c>
      <c r="AK11" s="17">
        <f>IF(Gesamtüberblick!AI15="","",Gesamtüberblick!AI15)</f>
        <v>0.18580194016620885</v>
      </c>
    </row>
    <row r="12" spans="1:37" ht="15" customHeight="1" thickBot="1" x14ac:dyDescent="0.35">
      <c r="A12" s="53" t="s">
        <v>158</v>
      </c>
      <c r="B12" s="13" t="s">
        <v>189</v>
      </c>
      <c r="C12" s="17">
        <f>IF(Gesamtüberblick!C16="","",Gesamtüberblick!C16)</f>
        <v>1.1274405884055643</v>
      </c>
      <c r="D12" s="17">
        <f>IF(Gesamtüberblick!D16="","",Gesamtüberblick!D16)</f>
        <v>9.7310259675911406E-2</v>
      </c>
      <c r="E12" s="17">
        <f>IF(Gesamtüberblick!E16="","",Gesamtüberblick!E16)</f>
        <v>0.28037335399467755</v>
      </c>
      <c r="F12" s="17">
        <f>IF(Gesamtüberblick!F16="","",Gesamtüberblick!F16)</f>
        <v>1.5051242020761533</v>
      </c>
      <c r="G12" s="17">
        <f>IF(Gesamtüberblick!G16="","",Gesamtüberblick!G16)</f>
        <v>0.19389363256497139</v>
      </c>
      <c r="H12" s="17">
        <f>IF(Gesamtüberblick!H16="","",Gesamtüberblick!H16)</f>
        <v>0.11902664326524315</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1.8180444779063678</v>
      </c>
      <c r="X12" s="17">
        <f>IF(Gesamtüberblick!$AE16="","",Gesamtüberblick!$AE16)</f>
        <v>0</v>
      </c>
      <c r="Y12" s="17">
        <f>IF(Gesamtüberblick!AF16="","",Gesamtüberblick!AF16)</f>
        <v>0</v>
      </c>
      <c r="Z12" s="17">
        <f>IF(Gesamtüberblick!AG16="","",Gesamtüberblick!AG16)</f>
        <v>1.8180444779063678</v>
      </c>
      <c r="AA12" s="17">
        <f>IF(Gesamtüberblick!W16="","",Gesamtüberblick!W16)</f>
        <v>0.1529192841</v>
      </c>
      <c r="AB12" s="17">
        <f>IF(Gesamtüberblick!X16="","",Gesamtüberblick!X16)</f>
        <v>2.5883432500000001E-2</v>
      </c>
      <c r="AC12" s="17">
        <f>IF(Gesamtüberblick!Y16="","",Gesamtüberblick!Y16)</f>
        <v>1.9305146779255815E-2</v>
      </c>
      <c r="AD12" s="17">
        <f>IF(Gesamtüberblick!Z16="","",Gesamtüberblick!Z16)</f>
        <v>4.5211831199999993E-3</v>
      </c>
      <c r="AE12" s="17">
        <f>IF(Gesamtüberblick!AB16="","",Gesamtüberblick!AB16)</f>
        <v>-1.6932797732401944E-2</v>
      </c>
      <c r="AF12" s="17">
        <f>IF(Gesamtüberblick!AC16="","",Gesamtüberblick!AC16)</f>
        <v>-9.8478780175978761E-2</v>
      </c>
      <c r="AG12" s="17">
        <f>IF(Gesamtüberblick!AA16="","",Gesamtüberblick!AA16)</f>
        <v>-0.11541157790838071</v>
      </c>
      <c r="AH12" s="17">
        <f>IF(Gesamtüberblick!$AD16="","",Gesamtüberblick!$AD16)</f>
        <v>1.8180444779063678</v>
      </c>
      <c r="AI12" s="17">
        <f>IF(Gesamtüberblick!$AE16="","",Gesamtüberblick!$AE16)</f>
        <v>0</v>
      </c>
      <c r="AJ12" s="17">
        <f>IF(Gesamtüberblick!AH16="","",Gesamtüberblick!AH16)</f>
        <v>0.20262904649925581</v>
      </c>
      <c r="AK12" s="17">
        <f>IF(Gesamtüberblick!AI16="","",Gesamtüberblick!AI16)</f>
        <v>2.0206735244056238</v>
      </c>
    </row>
    <row r="13" spans="1:37" ht="14.25" customHeight="1" thickBot="1" x14ac:dyDescent="0.35">
      <c r="A13" s="53" t="s">
        <v>22</v>
      </c>
      <c r="B13" s="13" t="s">
        <v>190</v>
      </c>
      <c r="C13" s="17">
        <f>IF(Gesamtüberblick!C17="","",Gesamtüberblick!C17)</f>
        <v>0.29281568375417</v>
      </c>
      <c r="D13" s="17">
        <f>IF(Gesamtüberblick!D17="","",Gesamtüberblick!D17)</f>
        <v>5.8927088496088929E-2</v>
      </c>
      <c r="E13" s="17">
        <f>IF(Gesamtüberblick!E17="","",Gesamtüberblick!E17)</f>
        <v>7.81104793560643E-2</v>
      </c>
      <c r="F13" s="17">
        <f>IF(Gesamtüberblick!F17="","",Gesamtüberblick!F17)</f>
        <v>0.42985325160632321</v>
      </c>
      <c r="G13" s="17">
        <f>IF(Gesamtüberblick!G17="","",Gesamtüberblick!G17)</f>
        <v>0.11319167569579401</v>
      </c>
      <c r="H13" s="17">
        <f>IF(Gesamtüberblick!H17="","",Gesamtüberblick!H17)</f>
        <v>3.5202910236142457E-2</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0.57824783753825959</v>
      </c>
      <c r="X13" s="17">
        <f>IF(Gesamtüberblick!$AE17="","",Gesamtüberblick!$AE17)</f>
        <v>0</v>
      </c>
      <c r="Y13" s="17">
        <f>IF(Gesamtüberblick!AF17="","",Gesamtüberblick!AF17)</f>
        <v>0</v>
      </c>
      <c r="Z13" s="17">
        <f>IF(Gesamtüberblick!AG17="","",Gesamtüberblick!AG17)</f>
        <v>0.57824783753825959</v>
      </c>
      <c r="AA13" s="17">
        <f>IF(Gesamtüberblick!W17="","",Gesamtüberblick!W17)</f>
        <v>4.5290133900000001E-2</v>
      </c>
      <c r="AB13" s="17">
        <f>IF(Gesamtüberblick!X17="","",Gesamtüberblick!X17)</f>
        <v>1.56739415E-2</v>
      </c>
      <c r="AC13" s="17">
        <f>IF(Gesamtüberblick!Y17="","",Gesamtüberblick!Y17)</f>
        <v>5.7782944333781058E-3</v>
      </c>
      <c r="AD13" s="17">
        <f>IF(Gesamtüberblick!Z17="","",Gesamtüberblick!Z17)</f>
        <v>1.5739104960000002E-3</v>
      </c>
      <c r="AE13" s="17">
        <f>IF(Gesamtüberblick!AB17="","",Gesamtüberblick!AB17)</f>
        <v>-9.20944921877093E-3</v>
      </c>
      <c r="AF13" s="17">
        <f>IF(Gesamtüberblick!AC17="","",Gesamtüberblick!AC17)</f>
        <v>-2.9586595446399036E-2</v>
      </c>
      <c r="AG13" s="17">
        <f>IF(Gesamtüberblick!AA17="","",Gesamtüberblick!AA17)</f>
        <v>-3.8796044665169963E-2</v>
      </c>
      <c r="AH13" s="17">
        <f>IF(Gesamtüberblick!$AD17="","",Gesamtüberblick!$AD17)</f>
        <v>0.57824783753825959</v>
      </c>
      <c r="AI13" s="17">
        <f>IF(Gesamtüberblick!$AE17="","",Gesamtüberblick!$AE17)</f>
        <v>0</v>
      </c>
      <c r="AJ13" s="17">
        <f>IF(Gesamtüberblick!AH17="","",Gesamtüberblick!AH17)</f>
        <v>6.8316280329378101E-2</v>
      </c>
      <c r="AK13" s="17">
        <f>IF(Gesamtüberblick!AI17="","",Gesamtüberblick!AI17)</f>
        <v>0.64656411786763768</v>
      </c>
    </row>
    <row r="14" spans="1:37" ht="15" thickBot="1" x14ac:dyDescent="0.35">
      <c r="A14" s="53" t="s">
        <v>23</v>
      </c>
      <c r="B14" s="13" t="s">
        <v>59</v>
      </c>
      <c r="C14" s="17">
        <f>IF(Gesamtüberblick!C18="","",Gesamtüberblick!C18)</f>
        <v>1.7685473206755806E-3</v>
      </c>
      <c r="D14" s="17">
        <f>IF(Gesamtüberblick!D18="","",Gesamtüberblick!D18)</f>
        <v>5.6766411434716319E-5</v>
      </c>
      <c r="E14" s="17">
        <f>IF(Gesamtüberblick!E18="","",Gesamtüberblick!E18)</f>
        <v>1.4597493128876317E-4</v>
      </c>
      <c r="F14" s="17">
        <f>IF(Gesamtüberblick!F18="","",Gesamtüberblick!F18)</f>
        <v>1.9712886633990599E-3</v>
      </c>
      <c r="G14" s="17">
        <f>IF(Gesamtüberblick!G18="","",Gesamtüberblick!G18)</f>
        <v>7.8323801971890564E-5</v>
      </c>
      <c r="H14" s="17">
        <f>IF(Gesamtüberblick!H18="","",Gesamtüberblick!H18)</f>
        <v>1.1204058015954361E-6</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2.050732871172546E-3</v>
      </c>
      <c r="X14" s="17">
        <f>IF(Gesamtüberblick!$AE18="","",Gesamtüberblick!$AE18)</f>
        <v>0</v>
      </c>
      <c r="Y14" s="17">
        <f>IF(Gesamtüberblick!AF18="","",Gesamtüberblick!AF18)</f>
        <v>0</v>
      </c>
      <c r="Z14" s="17">
        <f>IF(Gesamtüberblick!AG18="","",Gesamtüberblick!AG18)</f>
        <v>2.050732871172546E-3</v>
      </c>
      <c r="AA14" s="17">
        <f>IF(Gesamtüberblick!W18="","",Gesamtüberblick!W18)</f>
        <v>1.1430443309999999E-6</v>
      </c>
      <c r="AB14" s="17">
        <f>IF(Gesamtüberblick!X18="","",Gesamtüberblick!X18)</f>
        <v>1.5099225749999998E-5</v>
      </c>
      <c r="AC14" s="17">
        <f>IF(Gesamtüberblick!Y18="","",Gesamtüberblick!Y18)</f>
        <v>4.0764115480548136E-5</v>
      </c>
      <c r="AD14" s="17">
        <f>IF(Gesamtüberblick!Z18="","",Gesamtüberblick!Z18)</f>
        <v>2.0251399199999998E-7</v>
      </c>
      <c r="AE14" s="17">
        <f>IF(Gesamtüberblick!AB18="","",Gesamtüberblick!AB18)</f>
        <v>-3.0234612914445274E-6</v>
      </c>
      <c r="AF14" s="17">
        <f>IF(Gesamtüberblick!AC18="","",Gesamtüberblick!AC18)</f>
        <v>-1.2332612439862001E-5</v>
      </c>
      <c r="AG14" s="17">
        <f>IF(Gesamtüberblick!AA18="","",Gesamtüberblick!AA18)</f>
        <v>-1.5356073731306528E-5</v>
      </c>
      <c r="AH14" s="17">
        <f>IF(Gesamtüberblick!$AD18="","",Gesamtüberblick!$AD18)</f>
        <v>2.050732871172546E-3</v>
      </c>
      <c r="AI14" s="17">
        <f>IF(Gesamtüberblick!$AE18="","",Gesamtüberblick!$AE18)</f>
        <v>0</v>
      </c>
      <c r="AJ14" s="17">
        <f>IF(Gesamtüberblick!AH18="","",Gesamtüberblick!AH18)</f>
        <v>5.7208899553548131E-5</v>
      </c>
      <c r="AK14" s="17">
        <f>IF(Gesamtüberblick!AI18="","",Gesamtüberblick!AI18)</f>
        <v>2.107941770726094E-3</v>
      </c>
    </row>
    <row r="15" spans="1:37" ht="15" thickBot="1" x14ac:dyDescent="0.35">
      <c r="A15" s="53" t="s">
        <v>24</v>
      </c>
      <c r="B15" s="13" t="s">
        <v>27</v>
      </c>
      <c r="C15" s="17">
        <f>IF(Gesamtüberblick!C19="","",Gesamtüberblick!C19)</f>
        <v>793.80224970760037</v>
      </c>
      <c r="D15" s="17">
        <f>IF(Gesamtüberblick!D19="","",Gesamtüberblick!D19)</f>
        <v>246.63339012153378</v>
      </c>
      <c r="E15" s="17">
        <f>IF(Gesamtüberblick!E19="","",Gesamtüberblick!E19)</f>
        <v>173.61095703911255</v>
      </c>
      <c r="F15" s="17">
        <f>IF(Gesamtüberblick!F19="","",Gesamtüberblick!F19)</f>
        <v>1214.0465968682465</v>
      </c>
      <c r="G15" s="17">
        <f>IF(Gesamtüberblick!G19="","",Gesamtüberblick!G19)</f>
        <v>425.03352584454154</v>
      </c>
      <c r="H15" s="17">
        <f>IF(Gesamtüberblick!H19="","",Gesamtüberblick!H19)</f>
        <v>33.595043585406174</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1672.6751662981942</v>
      </c>
      <c r="X15" s="17">
        <f>IF(Gesamtüberblick!$AE19="","",Gesamtüberblick!$AE19)</f>
        <v>0</v>
      </c>
      <c r="Y15" s="17">
        <f>IF(Gesamtüberblick!AF19="","",Gesamtüberblick!AF19)</f>
        <v>0</v>
      </c>
      <c r="Z15" s="17">
        <f>IF(Gesamtüberblick!AG19="","",Gesamtüberblick!AG19)</f>
        <v>1672.6751662981942</v>
      </c>
      <c r="AA15" s="17">
        <f>IF(Gesamtüberblick!W19="","",Gesamtüberblick!W19)</f>
        <v>42.884519699999998</v>
      </c>
      <c r="AB15" s="17">
        <f>IF(Gesamtüberblick!X19="","",Gesamtüberblick!X19)</f>
        <v>65.601702500000002</v>
      </c>
      <c r="AC15" s="17">
        <f>IF(Gesamtüberblick!Y19="","",Gesamtüberblick!Y19)</f>
        <v>8.9743388714980945</v>
      </c>
      <c r="AD15" s="17">
        <f>IF(Gesamtüberblick!Z19="","",Gesamtüberblick!Z19)</f>
        <v>3.6341968799999997</v>
      </c>
      <c r="AE15" s="17">
        <f>IF(Gesamtüberblick!AB19="","",Gesamtüberblick!AB19)</f>
        <v>-71.491852841849351</v>
      </c>
      <c r="AF15" s="17">
        <f>IF(Gesamtüberblick!AC19="","",Gesamtüberblick!AC19)</f>
        <v>-45.790664912366942</v>
      </c>
      <c r="AG15" s="17">
        <f>IF(Gesamtüberblick!AA19="","",Gesamtüberblick!AA19)</f>
        <v>-117.28251775421629</v>
      </c>
      <c r="AH15" s="17">
        <f>IF(Gesamtüberblick!$AD19="","",Gesamtüberblick!$AD19)</f>
        <v>1672.6751662981942</v>
      </c>
      <c r="AI15" s="17">
        <f>IF(Gesamtüberblick!$AE19="","",Gesamtüberblick!$AE19)</f>
        <v>0</v>
      </c>
      <c r="AJ15" s="17">
        <f>IF(Gesamtüberblick!AH19="","",Gesamtüberblick!AH19)</f>
        <v>121.0947579514981</v>
      </c>
      <c r="AK15" s="17">
        <f>IF(Gesamtüberblick!AI19="","",Gesamtüberblick!AI19)</f>
        <v>1793.7699242496924</v>
      </c>
    </row>
    <row r="16" spans="1:37" ht="15" thickBot="1" x14ac:dyDescent="0.35">
      <c r="A16" s="53" t="s">
        <v>165</v>
      </c>
      <c r="B16" s="13" t="s">
        <v>191</v>
      </c>
      <c r="C16" s="17">
        <f>IF(Gesamtüberblick!C20="","",Gesamtüberblick!C20)</f>
        <v>11.004729357387113</v>
      </c>
      <c r="D16" s="17">
        <f>IF(Gesamtüberblick!D20="","",Gesamtüberblick!D20)</f>
        <v>1.0167873421592153</v>
      </c>
      <c r="E16" s="17">
        <f>IF(Gesamtüberblick!E20="","",Gesamtüberblick!E20)</f>
        <v>5.5346701468087345E-2</v>
      </c>
      <c r="F16" s="17">
        <f>IF(Gesamtüberblick!F20="","",Gesamtüberblick!F20)</f>
        <v>12.076863401014416</v>
      </c>
      <c r="G16" s="17">
        <f>IF(Gesamtüberblick!G20="","",Gesamtüberblick!G20)</f>
        <v>2.0296641557086446</v>
      </c>
      <c r="H16" s="17">
        <f>IF(Gesamtüberblick!H20="","",Gesamtüberblick!H20)</f>
        <v>0.10554936605997012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14.21207692278303</v>
      </c>
      <c r="X16" s="17">
        <f>IF(Gesamtüberblick!$AE20="","",Gesamtüberblick!$AE20)</f>
        <v>0</v>
      </c>
      <c r="Y16" s="17">
        <f>IF(Gesamtüberblick!AF20="","",Gesamtüberblick!AF20)</f>
        <v>0</v>
      </c>
      <c r="Z16" s="17">
        <f>IF(Gesamtüberblick!AG20="","",Gesamtüberblick!AG20)</f>
        <v>14.21207692278303</v>
      </c>
      <c r="AA16" s="17">
        <f>IF(Gesamtüberblick!W20="","",Gesamtüberblick!W20)</f>
        <v>9.2414427600000001E-2</v>
      </c>
      <c r="AB16" s="17">
        <f>IF(Gesamtüberblick!X20="","",Gesamtüberblick!X20)</f>
        <v>0.27045397499999996</v>
      </c>
      <c r="AC16" s="17">
        <f>IF(Gesamtüberblick!Y20="","",Gesamtüberblick!Y20)</f>
        <v>0.10878555825206374</v>
      </c>
      <c r="AD16" s="17">
        <f>IF(Gesamtüberblick!Z20="","",Gesamtüberblick!Z20)</f>
        <v>0.16054762320000002</v>
      </c>
      <c r="AE16" s="17">
        <f>IF(Gesamtüberblick!AB20="","",Gesamtüberblick!AB20)</f>
        <v>-0.22584922210823449</v>
      </c>
      <c r="AF16" s="17">
        <f>IF(Gesamtüberblick!AC20="","",Gesamtüberblick!AC20)</f>
        <v>-0.64575501388916001</v>
      </c>
      <c r="AG16" s="17">
        <f>IF(Gesamtüberblick!AA20="","",Gesamtüberblick!AA20)</f>
        <v>-0.87160423599739456</v>
      </c>
      <c r="AH16" s="17">
        <f>IF(Gesamtüberblick!$AD20="","",Gesamtüberblick!$AD20)</f>
        <v>14.21207692278303</v>
      </c>
      <c r="AI16" s="17">
        <f>IF(Gesamtüberblick!$AE20="","",Gesamtüberblick!$AE20)</f>
        <v>0</v>
      </c>
      <c r="AJ16" s="17">
        <f>IF(Gesamtüberblick!AH20="","",Gesamtüberblick!AH20)</f>
        <v>0.63220158405206373</v>
      </c>
      <c r="AK16" s="17">
        <f>IF(Gesamtüberblick!AI20="","",Gesamtüberblick!AI20)</f>
        <v>14.844278506835094</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178.39413601327624</v>
      </c>
      <c r="D4" s="17">
        <f>IF(Gesamtüberblick!D21="","",Gesamtüberblick!D21)</f>
        <v>3.8767093459367294</v>
      </c>
      <c r="E4" s="17">
        <f>IF(Gesamtüberblick!E21="","",Gesamtüberblick!E21)</f>
        <v>316.59056277946388</v>
      </c>
      <c r="F4" s="17">
        <f>IF(Gesamtüberblick!F21="","",Gesamtüberblick!F21)</f>
        <v>498.86140813867684</v>
      </c>
      <c r="G4" s="17">
        <f>IF(Gesamtüberblick!G21="","",Gesamtüberblick!G21)</f>
        <v>6.2174795738140487</v>
      </c>
      <c r="H4" s="17">
        <f>IF(Gesamtüberblick!H21="","",Gesamtüberblick!H21)</f>
        <v>19.225320091051014</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524.30420780354189</v>
      </c>
      <c r="X4" s="17">
        <f>IF(Gesamtüberblick!$AE21="","",Gesamtüberblick!$AE21)</f>
        <v>0</v>
      </c>
      <c r="Y4" s="17">
        <f>IF(Gesamtüberblick!AF21="","",Gesamtüberblick!AF21)</f>
        <v>0</v>
      </c>
      <c r="Z4" s="17">
        <f>IF(Gesamtüberblick!AG21="","",Gesamtüberblick!AG21)</f>
        <v>524.30420780354189</v>
      </c>
      <c r="AA4" s="17">
        <f>IF(Gesamtüberblick!W21="","",Gesamtüberblick!W21)</f>
        <v>0.24398272799999998</v>
      </c>
      <c r="AB4" s="17">
        <f>IF(Gesamtüberblick!X21="","",Gesamtüberblick!X21)</f>
        <v>1.031161</v>
      </c>
      <c r="AC4" s="17">
        <f>IF(Gesamtüberblick!Y21="","",Gesamtüberblick!Y21)</f>
        <v>1.3913183560301148</v>
      </c>
      <c r="AD4" s="17">
        <f>IF(Gesamtüberblick!Z21="","",Gesamtüberblick!Z21)</f>
        <v>3.0768719999999999E-2</v>
      </c>
      <c r="AE4" s="17">
        <f>IF(Gesamtüberblick!AB21="","",Gesamtüberblick!AB21)</f>
        <v>-6.8005264308798949</v>
      </c>
      <c r="AF4" s="17">
        <f>IF(Gesamtüberblick!AC21="","",Gesamtüberblick!AC21)</f>
        <v>-14.522524445467898</v>
      </c>
      <c r="AG4" s="17">
        <f>IF(Gesamtüberblick!AA21="","",Gesamtüberblick!AA21)</f>
        <v>-21.323050876347793</v>
      </c>
      <c r="AH4" s="17">
        <f>IF(Gesamtüberblick!$AD21="","",Gesamtüberblick!$AD21)</f>
        <v>524.30420780354189</v>
      </c>
      <c r="AI4" s="17">
        <f>IF(Gesamtüberblick!$AE21="","",Gesamtüberblick!$AE21)</f>
        <v>0</v>
      </c>
      <c r="AJ4" s="17">
        <f>IF(Gesamtüberblick!AH21="","",Gesamtüberblick!AH21)</f>
        <v>2.6972308040301147</v>
      </c>
      <c r="AK4" s="17">
        <f>IF(Gesamtüberblick!AI21="","",Gesamtüberblick!AI21)</f>
        <v>527.00143860757203</v>
      </c>
    </row>
    <row r="5" spans="1:37" ht="15" thickBot="1" x14ac:dyDescent="0.35">
      <c r="A5" s="55" t="s">
        <v>28</v>
      </c>
      <c r="B5" s="13" t="s">
        <v>62</v>
      </c>
      <c r="C5" s="17">
        <f>IF(Gesamtüberblick!C22="","",Gesamtüberblick!C22)</f>
        <v>0.81639621824492514</v>
      </c>
      <c r="D5" s="17">
        <f>IF(Gesamtüberblick!D22="","",Gesamtüberblick!D22)</f>
        <v>0</v>
      </c>
      <c r="E5" s="17">
        <f>IF(Gesamtüberblick!E22="","",Gesamtüberblick!E22)</f>
        <v>19.015111853996707</v>
      </c>
      <c r="F5" s="17">
        <f>IF(Gesamtüberblick!F22="","",Gesamtüberblick!F22)</f>
        <v>19.831508072241633</v>
      </c>
      <c r="G5" s="17">
        <f>IF(Gesamtüberblick!G22="","",Gesamtüberblick!G22)</f>
        <v>0</v>
      </c>
      <c r="H5" s="17">
        <f>IF(Gesamtüberblick!H22="","",Gesamtüberblick!H22)</f>
        <v>-19.015111853996707</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0.81639621824492536</v>
      </c>
      <c r="X5" s="17">
        <f>IF(Gesamtüberblick!$AE22="","",Gesamtüberblick!$AE22)</f>
        <v>0</v>
      </c>
      <c r="Y5" s="17">
        <f>IF(Gesamtüberblick!AF22="","",Gesamtüberblick!AF22)</f>
        <v>0</v>
      </c>
      <c r="Z5" s="17">
        <f>IF(Gesamtüberblick!AG22="","",Gesamtüberblick!AG22)</f>
        <v>0.81639621824492536</v>
      </c>
      <c r="AA5" s="17">
        <f>IF(Gesamtüberblick!W22="","",Gesamtüberblick!W22)</f>
        <v>0</v>
      </c>
      <c r="AB5" s="17">
        <f>IF(Gesamtüberblick!X22="","",Gesamtüberblick!X22)</f>
        <v>0</v>
      </c>
      <c r="AC5" s="17">
        <f>IF(Gesamtüberblick!Y22="","",Gesamtüberblick!Y22)</f>
        <v>-0.79680270900704686</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0.81639621824492536</v>
      </c>
      <c r="AI5" s="17">
        <f>IF(Gesamtüberblick!$AE22="","",Gesamtüberblick!$AE22)</f>
        <v>0</v>
      </c>
      <c r="AJ5" s="17">
        <f>IF(Gesamtüberblick!AH22="","",Gesamtüberblick!AH22)</f>
        <v>-0.79680270900704686</v>
      </c>
      <c r="AK5" s="17">
        <f>IF(Gesamtüberblick!AI22="","",Gesamtüberblick!AI22)</f>
        <v>1.9593509237878504E-2</v>
      </c>
    </row>
    <row r="6" spans="1:37" ht="15" thickBot="1" x14ac:dyDescent="0.35">
      <c r="A6" s="55" t="s">
        <v>29</v>
      </c>
      <c r="B6" s="13" t="s">
        <v>63</v>
      </c>
      <c r="C6" s="17">
        <f>IF(Gesamtüberblick!C23="","",Gesamtüberblick!C23)</f>
        <v>179.21053223152117</v>
      </c>
      <c r="D6" s="17">
        <f>IF(Gesamtüberblick!D23="","",Gesamtüberblick!D23)</f>
        <v>3.8767093459367294</v>
      </c>
      <c r="E6" s="17">
        <f>IF(Gesamtüberblick!E23="","",Gesamtüberblick!E23)</f>
        <v>335.60567463346058</v>
      </c>
      <c r="F6" s="17">
        <f>IF(Gesamtüberblick!F23="","",Gesamtüberblick!F23)</f>
        <v>518.6929162109185</v>
      </c>
      <c r="G6" s="17">
        <f>IF(Gesamtüberblick!G23="","",Gesamtüberblick!G23)</f>
        <v>6.2174795738140487</v>
      </c>
      <c r="H6" s="17">
        <f>IF(Gesamtüberblick!H23="","",Gesamtüberblick!H23)</f>
        <v>0.21020823705430369</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525.1206040217869</v>
      </c>
      <c r="X6" s="17">
        <f>IF(Gesamtüberblick!$AE23="","",Gesamtüberblick!$AE23)</f>
        <v>0</v>
      </c>
      <c r="Y6" s="17">
        <f>IF(Gesamtüberblick!AF23="","",Gesamtüberblick!AF23)</f>
        <v>0</v>
      </c>
      <c r="Z6" s="17">
        <f>IF(Gesamtüberblick!AG23="","",Gesamtüberblick!AG23)</f>
        <v>525.1206040217869</v>
      </c>
      <c r="AA6" s="17">
        <f>IF(Gesamtüberblick!W23="","",Gesamtüberblick!W23)</f>
        <v>0.24398272799999998</v>
      </c>
      <c r="AB6" s="17">
        <f>IF(Gesamtüberblick!X23="","",Gesamtüberblick!X23)</f>
        <v>1.031161</v>
      </c>
      <c r="AC6" s="17">
        <f>IF(Gesamtüberblick!Y23="","",Gesamtüberblick!Y23)</f>
        <v>0.59451564702306792</v>
      </c>
      <c r="AD6" s="17">
        <f>IF(Gesamtüberblick!Z23="","",Gesamtüberblick!Z23)</f>
        <v>3.0768719999999999E-2</v>
      </c>
      <c r="AE6" s="17">
        <f>IF(Gesamtüberblick!AB23="","",Gesamtüberblick!AB23)</f>
        <v>-6.8005264308798949</v>
      </c>
      <c r="AF6" s="17">
        <f>IF(Gesamtüberblick!AC23="","",Gesamtüberblick!AC23)</f>
        <v>-14.522524445467898</v>
      </c>
      <c r="AG6" s="17">
        <f>IF(Gesamtüberblick!AA23="","",Gesamtüberblick!AA23)</f>
        <v>-21.323050876347793</v>
      </c>
      <c r="AH6" s="17">
        <f>IF(Gesamtüberblick!$AD23="","",Gesamtüberblick!$AD23)</f>
        <v>525.1206040217869</v>
      </c>
      <c r="AI6" s="17">
        <f>IF(Gesamtüberblick!$AE23="","",Gesamtüberblick!$AE23)</f>
        <v>0</v>
      </c>
      <c r="AJ6" s="17">
        <f>IF(Gesamtüberblick!AH23="","",Gesamtüberblick!AH23)</f>
        <v>1.9004280950230679</v>
      </c>
      <c r="AK6" s="17">
        <f>IF(Gesamtüberblick!AI23="","",Gesamtüberblick!AI23)</f>
        <v>527.02103211680992</v>
      </c>
    </row>
    <row r="7" spans="1:37" ht="15" thickBot="1" x14ac:dyDescent="0.35">
      <c r="A7" s="55" t="s">
        <v>30</v>
      </c>
      <c r="B7" s="13" t="s">
        <v>62</v>
      </c>
      <c r="C7" s="17">
        <f>IF(Gesamtüberblick!C24="","",Gesamtüberblick!C24)</f>
        <v>775.49681437969889</v>
      </c>
      <c r="D7" s="17">
        <f>IF(Gesamtüberblick!D24="","",Gesamtüberblick!D24)</f>
        <v>246.63710268482805</v>
      </c>
      <c r="E7" s="17">
        <f>IF(Gesamtüberblick!E24="","",Gesamtüberblick!E24)</f>
        <v>161.95813331004331</v>
      </c>
      <c r="F7" s="17">
        <f>IF(Gesamtüberblick!F24="","",Gesamtüberblick!F24)</f>
        <v>1184.0920503745701</v>
      </c>
      <c r="G7" s="17">
        <f>IF(Gesamtüberblick!G24="","",Gesamtüberblick!G24)</f>
        <v>425.04174698455353</v>
      </c>
      <c r="H7" s="17">
        <f>IF(Gesamtüberblick!H24="","",Gesamtüberblick!H24)</f>
        <v>45.325761226790007</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1654.4595585859138</v>
      </c>
      <c r="X7" s="17">
        <f>IF(Gesamtüberblick!$AE24="","",Gesamtüberblick!$AE24)</f>
        <v>0</v>
      </c>
      <c r="Y7" s="17">
        <f>IF(Gesamtüberblick!AF24="","",Gesamtüberblick!AF24)</f>
        <v>0</v>
      </c>
      <c r="Z7" s="17">
        <f>IF(Gesamtüberblick!AG24="","",Gesamtüberblick!AG24)</f>
        <v>1654.4595585859138</v>
      </c>
      <c r="AA7" s="17">
        <f>IF(Gesamtüberblick!W24="","",Gesamtüberblick!W24)</f>
        <v>42.8847375</v>
      </c>
      <c r="AB7" s="17">
        <f>IF(Gesamtüberblick!X24="","",Gesamtüberblick!X24)</f>
        <v>65.602689999999996</v>
      </c>
      <c r="AC7" s="17">
        <f>IF(Gesamtüberblick!Y24="","",Gesamtüberblick!Y24)</f>
        <v>8.9752522830653554</v>
      </c>
      <c r="AD7" s="17">
        <f>IF(Gesamtüberblick!Z24="","",Gesamtüberblick!Z24)</f>
        <v>3.6345024000000001</v>
      </c>
      <c r="AE7" s="17">
        <f>IF(Gesamtüberblick!AB24="","",Gesamtüberblick!AB24)</f>
        <v>-71.491924794356649</v>
      </c>
      <c r="AF7" s="17">
        <f>IF(Gesamtüberblick!AC24="","",Gesamtüberblick!AC24)</f>
        <v>-45.791282459873365</v>
      </c>
      <c r="AG7" s="17">
        <f>IF(Gesamtüberblick!AA24="","",Gesamtüberblick!AA24)</f>
        <v>-117.28320725423001</v>
      </c>
      <c r="AH7" s="17">
        <f>IF(Gesamtüberblick!$AD24="","",Gesamtüberblick!$AD24)</f>
        <v>1654.4595585859138</v>
      </c>
      <c r="AI7" s="17">
        <f>IF(Gesamtüberblick!$AE24="","",Gesamtüberblick!$AE24)</f>
        <v>0</v>
      </c>
      <c r="AJ7" s="17">
        <f>IF(Gesamtüberblick!AH24="","",Gesamtüberblick!AH24)</f>
        <v>121.09718218306536</v>
      </c>
      <c r="AK7" s="17">
        <f>IF(Gesamtüberblick!AI24="","",Gesamtüberblick!AI24)</f>
        <v>1775.5567407689791</v>
      </c>
    </row>
    <row r="8" spans="1:37" ht="15" thickBot="1" x14ac:dyDescent="0.35">
      <c r="A8" s="55" t="s">
        <v>31</v>
      </c>
      <c r="B8" s="13" t="s">
        <v>62</v>
      </c>
      <c r="C8" s="17">
        <f>IF(Gesamtüberblick!C25="","",Gesamtüberblick!C25)</f>
        <v>18.417279977931507</v>
      </c>
      <c r="D8" s="17">
        <f>IF(Gesamtüberblick!D25="","",Gesamtüberblick!D25)</f>
        <v>0</v>
      </c>
      <c r="E8" s="17">
        <f>IF(Gesamtüberblick!E25="","",Gesamtüberblick!E25)</f>
        <v>11.7305159671734</v>
      </c>
      <c r="F8" s="17">
        <f>IF(Gesamtüberblick!F25="","",Gesamtüberblick!F25)</f>
        <v>30.147795945104907</v>
      </c>
      <c r="G8" s="17">
        <f>IF(Gesamtüberblick!G25="","",Gesamtüberblick!G25)</f>
        <v>0</v>
      </c>
      <c r="H8" s="17">
        <f>IF(Gesamtüberblick!H25="","",Gesamtüberblick!H25)</f>
        <v>-11.7305159671734</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18.417279977931507</v>
      </c>
      <c r="X8" s="17">
        <f>IF(Gesamtüberblick!$AE25="","",Gesamtüberblick!$AE25)</f>
        <v>0</v>
      </c>
      <c r="Y8" s="17">
        <f>IF(Gesamtüberblick!AF25="","",Gesamtüberblick!AF25)</f>
        <v>0</v>
      </c>
      <c r="Z8" s="17">
        <f>IF(Gesamtüberblick!AG25="","",Gesamtüberblick!AG25)</f>
        <v>18.417279977931507</v>
      </c>
      <c r="AA8" s="17">
        <f>IF(Gesamtüberblick!W25="","",Gesamtüberblick!W25)</f>
        <v>0</v>
      </c>
      <c r="AB8" s="17">
        <f>IF(Gesamtüberblick!X25="","",Gesamtüberblick!X25)</f>
        <v>0</v>
      </c>
      <c r="AC8" s="17">
        <f>IF(Gesamtüberblick!Y25="","",Gesamtüberblick!Y25)</f>
        <v>-17.97526525846115</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18.417279977931507</v>
      </c>
      <c r="AI8" s="17">
        <f>IF(Gesamtüberblick!$AE25="","",Gesamtüberblick!$AE25)</f>
        <v>0</v>
      </c>
      <c r="AJ8" s="17">
        <f>IF(Gesamtüberblick!AH25="","",Gesamtüberblick!AH25)</f>
        <v>-17.97526525846115</v>
      </c>
      <c r="AK8" s="17">
        <f>IF(Gesamtüberblick!AI25="","",Gesamtüberblick!AI25)</f>
        <v>0.44201471947035742</v>
      </c>
    </row>
    <row r="9" spans="1:37" ht="15" thickBot="1" x14ac:dyDescent="0.35">
      <c r="A9" s="55" t="s">
        <v>32</v>
      </c>
      <c r="B9" s="13" t="s">
        <v>62</v>
      </c>
      <c r="C9" s="17">
        <f>IF(Gesamtüberblick!C26="","",Gesamtüberblick!C26)</f>
        <v>793.91409435763023</v>
      </c>
      <c r="D9" s="17">
        <f>IF(Gesamtüberblick!D26="","",Gesamtüberblick!D26)</f>
        <v>246.63710268482805</v>
      </c>
      <c r="E9" s="17">
        <f>IF(Gesamtüberblick!E26="","",Gesamtüberblick!E26)</f>
        <v>173.68864927721671</v>
      </c>
      <c r="F9" s="17">
        <f>IF(Gesamtüberblick!F26="","",Gesamtüberblick!F26)</f>
        <v>1214.2398463196748</v>
      </c>
      <c r="G9" s="17">
        <f>IF(Gesamtüberblick!G26="","",Gesamtüberblick!G26)</f>
        <v>425.04174698455353</v>
      </c>
      <c r="H9" s="17">
        <f>IF(Gesamtüberblick!H26="","",Gesamtüberblick!H26)</f>
        <v>33.595245259616604</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1672.876838563845</v>
      </c>
      <c r="X9" s="17">
        <f>IF(Gesamtüberblick!$AE26="","",Gesamtüberblick!$AE26)</f>
        <v>0</v>
      </c>
      <c r="Y9" s="17">
        <f>IF(Gesamtüberblick!AF26="","",Gesamtüberblick!AF26)</f>
        <v>0</v>
      </c>
      <c r="Z9" s="17">
        <f>IF(Gesamtüberblick!AG26="","",Gesamtüberblick!AG26)</f>
        <v>1672.876838563845</v>
      </c>
      <c r="AA9" s="17">
        <f>IF(Gesamtüberblick!W26="","",Gesamtüberblick!W26)</f>
        <v>42.8847375</v>
      </c>
      <c r="AB9" s="17">
        <f>IF(Gesamtüberblick!X26="","",Gesamtüberblick!X26)</f>
        <v>65.602689999999996</v>
      </c>
      <c r="AC9" s="17">
        <f>IF(Gesamtüberblick!Y26="","",Gesamtüberblick!Y26)</f>
        <v>-9.0000129753957943</v>
      </c>
      <c r="AD9" s="17">
        <f>IF(Gesamtüberblick!Z26="","",Gesamtüberblick!Z26)</f>
        <v>3.6345024000000001</v>
      </c>
      <c r="AE9" s="17">
        <f>IF(Gesamtüberblick!AB26="","",Gesamtüberblick!AB26)</f>
        <v>-71.491924794356649</v>
      </c>
      <c r="AF9" s="17">
        <f>IF(Gesamtüberblick!AC26="","",Gesamtüberblick!AC26)</f>
        <v>-45.791282459873365</v>
      </c>
      <c r="AG9" s="17">
        <f>IF(Gesamtüberblick!AA26="","",Gesamtüberblick!AA26)</f>
        <v>-117.28320725423001</v>
      </c>
      <c r="AH9" s="17">
        <f>IF(Gesamtüberblick!$AD26="","",Gesamtüberblick!$AD26)</f>
        <v>1672.876838563845</v>
      </c>
      <c r="AI9" s="17">
        <f>IF(Gesamtüberblick!$AE26="","",Gesamtüberblick!$AE26)</f>
        <v>0</v>
      </c>
      <c r="AJ9" s="17">
        <f>IF(Gesamtüberblick!AH26="","",Gesamtüberblick!AH26)</f>
        <v>103.12191692460421</v>
      </c>
      <c r="AK9" s="17">
        <f>IF(Gesamtüberblick!AI26="","",Gesamtüberblick!AI26)</f>
        <v>1775.9987554884492</v>
      </c>
    </row>
    <row r="10" spans="1:37" ht="15" thickBot="1" x14ac:dyDescent="0.35">
      <c r="A10" s="55"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1.858622661373439E-3</v>
      </c>
      <c r="D4" s="17">
        <f>IF(Gesamtüberblick!D31="","",Gesamtüberblick!D31)</f>
        <v>1.5690065070828026E-3</v>
      </c>
      <c r="E4" s="17">
        <f>IF(Gesamtüberblick!E31="","",Gesamtüberblick!E31)</f>
        <v>8.9519644934243708E-4</v>
      </c>
      <c r="F4" s="17">
        <f>IF(Gesamtüberblick!F31="","",Gesamtüberblick!F31)</f>
        <v>4.3228256177986792E-3</v>
      </c>
      <c r="G4" s="17">
        <f>IF(Gesamtüberblick!G31="","",Gesamtüberblick!G31)</f>
        <v>2.6413303109814592E-3</v>
      </c>
      <c r="H4" s="17">
        <f>IF(Gesamtüberblick!H31="","",Gesamtüberblick!H31)</f>
        <v>2.2528419760502571E-4</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7.1894401263851637E-3</v>
      </c>
      <c r="X4" s="17">
        <f>IF(Gesamtüberblick!$AE31="","",Gesamtüberblick!$AE31)</f>
        <v>0</v>
      </c>
      <c r="Y4" s="17">
        <f>IF(Gesamtüberblick!AF31="","",Gesamtüberblick!AF31)</f>
        <v>0</v>
      </c>
      <c r="Z4" s="17">
        <f>IF(Gesamtüberblick!AG31="","",Gesamtüberblick!AG31)</f>
        <v>7.1894401263851637E-3</v>
      </c>
      <c r="AA4" s="17">
        <f>IF(Gesamtüberblick!W31="","",Gesamtüberblick!W31)</f>
        <v>2.8861762050000003E-4</v>
      </c>
      <c r="AB4" s="17">
        <f>IF(Gesamtüberblick!X31="","",Gesamtüberblick!X31)</f>
        <v>4.1733804999999997E-4</v>
      </c>
      <c r="AC4" s="17">
        <f>IF(Gesamtüberblick!Y31="","",Gesamtüberblick!Y31)</f>
        <v>4.9734046892261221E-5</v>
      </c>
      <c r="AD4" s="17">
        <f>IF(Gesamtüberblick!Z31="","",Gesamtüberblick!Z31)</f>
        <v>1.9256461919999998E-5</v>
      </c>
      <c r="AE4" s="17">
        <f>IF(Gesamtüberblick!AB31="","",Gesamtüberblick!AB31)</f>
        <v>-2.9326147011469349E-4</v>
      </c>
      <c r="AF4" s="17">
        <f>IF(Gesamtüberblick!AC31="","",Gesamtüberblick!AC31)</f>
        <v>-2.2160748482845993E-4</v>
      </c>
      <c r="AG4" s="17">
        <f>IF(Gesamtüberblick!AA31="","",Gesamtüberblick!AA31)</f>
        <v>-5.1486895494315345E-4</v>
      </c>
      <c r="AH4" s="17">
        <f>IF(Gesamtüberblick!AH$31="","",Gesamtüberblick!$AD31)</f>
        <v>7.1894401263851637E-3</v>
      </c>
      <c r="AI4" s="17">
        <f>IF(Gesamtüberblick!$AE31="","",Gesamtüberblick!$AE31)</f>
        <v>0</v>
      </c>
      <c r="AJ4" s="17">
        <f>IF(Gesamtüberblick!AH31="","",Gesamtüberblick!AH31)</f>
        <v>7.7494617931226121E-4</v>
      </c>
      <c r="AK4" s="17">
        <f>IF(Gesamtüberblick!AI31="","",Gesamtüberblick!AI31)</f>
        <v>7.9643863056974244E-3</v>
      </c>
    </row>
    <row r="5" spans="1:37" ht="15" thickBot="1" x14ac:dyDescent="0.35">
      <c r="A5" s="9" t="s">
        <v>64</v>
      </c>
      <c r="B5" s="10" t="s">
        <v>8</v>
      </c>
      <c r="C5" s="17">
        <f>IF(Gesamtüberblick!C32="","",Gesamtüberblick!C32)</f>
        <v>8.3534702591471675</v>
      </c>
      <c r="D5" s="17">
        <f>IF(Gesamtüberblick!D32="","",Gesamtüberblick!D32)</f>
        <v>12.257422469693196</v>
      </c>
      <c r="E5" s="17">
        <f>IF(Gesamtüberblick!E32="","",Gesamtüberblick!E32)</f>
        <v>35.230399845611487</v>
      </c>
      <c r="F5" s="17">
        <f>IF(Gesamtüberblick!F32="","",Gesamtüberblick!F32)</f>
        <v>55.841292574451849</v>
      </c>
      <c r="G5" s="17">
        <f>IF(Gesamtüberblick!G32="","",Gesamtüberblick!G32)</f>
        <v>37.246476030170498</v>
      </c>
      <c r="H5" s="17">
        <f>IF(Gesamtüberblick!H32="","",Gesamtüberblick!H32)</f>
        <v>0.14542198138669882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93.233190586009044</v>
      </c>
      <c r="X5" s="17">
        <f>IF(Gesamtüberblick!$AE32="","",Gesamtüberblick!$AE32)</f>
        <v>0</v>
      </c>
      <c r="Y5" s="17">
        <f>IF(Gesamtüberblick!AF32="","",Gesamtüberblick!AF32)</f>
        <v>0</v>
      </c>
      <c r="Z5" s="17">
        <f>IF(Gesamtüberblick!AG32="","",Gesamtüberblick!AG32)</f>
        <v>93.233190586009044</v>
      </c>
      <c r="AA5" s="17">
        <f>IF(Gesamtüberblick!W32="","",Gesamtüberblick!W32)</f>
        <v>6.1438617899999999E-2</v>
      </c>
      <c r="AB5" s="17">
        <f>IF(Gesamtüberblick!X32="","",Gesamtüberblick!X32)</f>
        <v>3.2603362499999995</v>
      </c>
      <c r="AC5" s="17">
        <f>IF(Gesamtüberblick!Y32="","",Gesamtüberblick!Y32)</f>
        <v>0.27108714692724378</v>
      </c>
      <c r="AD5" s="17">
        <f>IF(Gesamtüberblick!Z32="","",Gesamtüberblick!Z32)</f>
        <v>23.994400079999998</v>
      </c>
      <c r="AE5" s="17">
        <f>IF(Gesamtüberblick!AB32="","",Gesamtüberblick!AB32)</f>
        <v>-0.1477807567755744</v>
      </c>
      <c r="AF5" s="17">
        <f>IF(Gesamtüberblick!AC32="","",Gesamtüberblick!AC32)</f>
        <v>-0.39068347740479548</v>
      </c>
      <c r="AG5" s="17">
        <f>IF(Gesamtüberblick!AA32="","",Gesamtüberblick!AA32)</f>
        <v>-0.53846423418036982</v>
      </c>
      <c r="AH5" s="17">
        <f>IF(Gesamtüberblick!AH$31="","",Gesamtüberblick!$AD32)</f>
        <v>93.233190586009044</v>
      </c>
      <c r="AI5" s="17">
        <f>IF(Gesamtüberblick!$AE32="","",Gesamtüberblick!$AE32)</f>
        <v>0</v>
      </c>
      <c r="AJ5" s="17">
        <f>IF(Gesamtüberblick!AH32="","",Gesamtüberblick!AH32)</f>
        <v>27.587262094827242</v>
      </c>
      <c r="AK5" s="17">
        <f>IF(Gesamtüberblick!AI32="","",Gesamtüberblick!AI32)</f>
        <v>120.82045268083628</v>
      </c>
    </row>
    <row r="6" spans="1:37" ht="15" thickBot="1" x14ac:dyDescent="0.35">
      <c r="A6" s="9" t="s">
        <v>41</v>
      </c>
      <c r="B6" s="10" t="s">
        <v>8</v>
      </c>
      <c r="C6" s="17">
        <f>IF(Gesamtüberblick!C33="","",Gesamtüberblick!C33)</f>
        <v>7.4197875617113031E-3</v>
      </c>
      <c r="D6" s="17">
        <f>IF(Gesamtüberblick!D33="","",Gesamtüberblick!D33)</f>
        <v>1.4768714008579387E-4</v>
      </c>
      <c r="E6" s="17">
        <f>IF(Gesamtüberblick!E33="","",Gesamtüberblick!E33)</f>
        <v>2.5988647995597831E-4</v>
      </c>
      <c r="F6" s="17">
        <f>IF(Gesamtüberblick!F33="","",Gesamtüberblick!F33)</f>
        <v>7.8273611817530758E-3</v>
      </c>
      <c r="G6" s="17">
        <f>IF(Gesamtüberblick!G33="","",Gesamtüberblick!G33)</f>
        <v>2.3506341557245905E-4</v>
      </c>
      <c r="H6" s="17">
        <f>IF(Gesamtüberblick!H33="","",Gesamtüberblick!H33)</f>
        <v>7.0930738208247333E-6</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8.069517671146359E-3</v>
      </c>
      <c r="X6" s="17">
        <f>IF(Gesamtüberblick!$AE33="","",Gesamtüberblick!$AE33)</f>
        <v>0</v>
      </c>
      <c r="Y6" s="17">
        <f>IF(Gesamtüberblick!AF33="","",Gesamtüberblick!AF33)</f>
        <v>0</v>
      </c>
      <c r="Z6" s="17">
        <f>IF(Gesamtüberblick!AG33="","",Gesamtüberblick!AG33)</f>
        <v>8.069517671146359E-3</v>
      </c>
      <c r="AA6" s="17">
        <f>IF(Gesamtüberblick!W33="","",Gesamtüberblick!W33)</f>
        <v>8.4175145999999999E-6</v>
      </c>
      <c r="AB6" s="17">
        <f>IF(Gesamtüberblick!X33="","",Gesamtüberblick!X33)</f>
        <v>3.9283114999999998E-5</v>
      </c>
      <c r="AC6" s="17">
        <f>IF(Gesamtüberblick!Y33="","",Gesamtüberblick!Y33)</f>
        <v>3.3158308193706189E-5</v>
      </c>
      <c r="AD6" s="17">
        <f>IF(Gesamtüberblick!Z33="","",Gesamtüberblick!Z33)</f>
        <v>9.6133787999999999E-7</v>
      </c>
      <c r="AE6" s="17">
        <f>IF(Gesamtüberblick!AB33="","",Gesamtüberblick!AB33)</f>
        <v>-7.6915538970339975E-5</v>
      </c>
      <c r="AF6" s="17">
        <f>IF(Gesamtüberblick!AC33="","",Gesamtüberblick!AC33)</f>
        <v>-3.6890232217366101E-4</v>
      </c>
      <c r="AG6" s="17">
        <f>IF(Gesamtüberblick!AA33="","",Gesamtüberblick!AA33)</f>
        <v>-4.4581786114400099E-4</v>
      </c>
      <c r="AH6" s="17">
        <f>IF(Gesamtüberblick!AH$31="","",Gesamtüberblick!$AD33)</f>
        <v>8.069517671146359E-3</v>
      </c>
      <c r="AI6" s="17">
        <f>IF(Gesamtüberblick!$AE33="","",Gesamtüberblick!$AE33)</f>
        <v>0</v>
      </c>
      <c r="AJ6" s="17">
        <f>IF(Gesamtüberblick!AH33="","",Gesamtüberblick!AH33)</f>
        <v>8.1820275673706193E-5</v>
      </c>
      <c r="AK6" s="17">
        <f>IF(Gesamtüberblick!AI33="","",Gesamtüberblick!AI33)</f>
        <v>8.1513379468200649E-3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