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7-VÖB-Beton\2024-EPD-007-VÖB-EPD2-7\2024vVÖB2-7\20250206-M08\"/>
    </mc:Choice>
  </mc:AlternateContent>
  <xr:revisionPtr revIDLastSave="0" documentId="13_ncr:1_{E90C282D-6C1B-4655-879A-A55B579BD691}" xr6:coauthVersionLast="47" xr6:coauthVersionMax="47" xr10:uidLastSave="{00000000-0000-0000-0000-000000000000}"/>
  <bookViews>
    <workbookView xWindow="2688" yWindow="2688" windowWidth="13152" windowHeight="8880"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1" l="1"/>
  <c r="Z8" i="11"/>
  <c r="AA8" i="11" l="1"/>
  <c r="AA9" i="11"/>
  <c r="AA10" i="11"/>
  <c r="AA11" i="11"/>
  <c r="AA12" i="11"/>
  <c r="AA13" i="11"/>
  <c r="AA14" i="11"/>
  <c r="AA15" i="11"/>
  <c r="AA16" i="11"/>
  <c r="AA17" i="11"/>
  <c r="AA18" i="11"/>
  <c r="AA19" i="11"/>
  <c r="AA20" i="11"/>
  <c r="AA21" i="11"/>
  <c r="AA22" i="11"/>
  <c r="AA23" i="11"/>
  <c r="AA24" i="11"/>
  <c r="AA25" i="11"/>
  <c r="AA26" i="11"/>
  <c r="AA27" i="11"/>
  <c r="AA28" i="11"/>
  <c r="AA29" i="11"/>
  <c r="AA30" i="11"/>
  <c r="AA31" i="11"/>
  <c r="AA32" i="11"/>
  <c r="AA33" i="11"/>
  <c r="AA34" i="11"/>
  <c r="AA35" i="11"/>
  <c r="AA36" i="11"/>
  <c r="AA37" i="11"/>
  <c r="AA38" i="11"/>
  <c r="AA39" i="11"/>
  <c r="AA40" i="11"/>
  <c r="AA41" i="11"/>
  <c r="AA42" i="11"/>
  <c r="AA43" i="11"/>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V12" i="34"/>
  <c r="V11" i="34"/>
  <c r="V10" i="34"/>
  <c r="V9" i="34"/>
  <c r="V8" i="34"/>
  <c r="V7" i="34"/>
  <c r="V6" i="34"/>
  <c r="V5" i="34"/>
  <c r="S5" i="34"/>
  <c r="R5" i="34"/>
  <c r="V4" i="34"/>
  <c r="U4" i="34"/>
  <c r="T4" i="34"/>
  <c r="S4" i="34"/>
  <c r="R4" i="34"/>
  <c r="V3" i="34"/>
  <c r="U3" i="34"/>
  <c r="T3" i="34"/>
  <c r="S3" i="34"/>
  <c r="R3" i="34"/>
  <c r="V2" i="34"/>
  <c r="U2" i="34"/>
  <c r="T2" i="34"/>
  <c r="S2" i="34"/>
  <c r="R2" i="34"/>
  <c r="W5" i="13" l="1"/>
  <c r="AH6" i="13"/>
  <c r="AI4" i="13"/>
  <c r="R6" i="34"/>
  <c r="S6" i="34"/>
  <c r="U5" i="34"/>
  <c r="AH11" i="11"/>
  <c r="AJ7" i="13" s="1"/>
  <c r="T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T6" i="34"/>
  <c r="S7" i="34"/>
  <c r="U6" i="34"/>
  <c r="R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R8" i="34" l="1"/>
  <c r="AH14" i="11"/>
  <c r="AJ10" i="13" s="1"/>
  <c r="T7" i="34"/>
  <c r="U7" i="34"/>
  <c r="AI12" i="11"/>
  <c r="AK8" i="13" s="1"/>
  <c r="S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B369" i="30"/>
  <c r="B370" i="30"/>
  <c r="B371" i="30"/>
  <c r="B372" i="30"/>
  <c r="X6" i="11"/>
  <c r="B353" i="30" s="1"/>
  <c r="Y6" i="11"/>
  <c r="B431" i="30" s="1"/>
  <c r="Z6" i="11"/>
  <c r="B482" i="30" s="1"/>
  <c r="AA6" i="11"/>
  <c r="V1" i="34" s="1"/>
  <c r="AB6" i="11"/>
  <c r="AC6" i="11"/>
  <c r="W6" i="11"/>
  <c r="U6" i="11"/>
  <c r="T6" i="11"/>
  <c r="B433" i="30" l="1"/>
  <c r="B415" i="30"/>
  <c r="B414" i="30"/>
  <c r="B434" i="30"/>
  <c r="B373" i="30"/>
  <c r="B511" i="30"/>
  <c r="AG12" i="11"/>
  <c r="Z8" i="13" s="1"/>
  <c r="R9" i="34"/>
  <c r="S9" i="34"/>
  <c r="U8" i="34"/>
  <c r="T8" i="34"/>
  <c r="AH15" i="11"/>
  <c r="AJ11" i="13" s="1"/>
  <c r="X12" i="13"/>
  <c r="AI12" i="13"/>
  <c r="AF13" i="11"/>
  <c r="AD15" i="11"/>
  <c r="W10" i="13"/>
  <c r="AH10" i="13"/>
  <c r="AI14" i="11"/>
  <c r="AK10" i="13" s="1"/>
  <c r="AE17" i="11"/>
  <c r="B509" i="30"/>
  <c r="B357" i="30"/>
  <c r="B508" i="30"/>
  <c r="B485" i="30"/>
  <c r="U1" i="34"/>
  <c r="B432" i="30"/>
  <c r="B497" i="30"/>
  <c r="B480" i="30"/>
  <c r="B275" i="30"/>
  <c r="R1" i="34"/>
  <c r="B411" i="30"/>
  <c r="T1" i="34"/>
  <c r="B366" i="30"/>
  <c r="B358" i="30"/>
  <c r="B495" i="30"/>
  <c r="B429" i="30"/>
  <c r="B303" i="30"/>
  <c r="B420" i="30"/>
  <c r="B302" i="30"/>
  <c r="B419" i="30"/>
  <c r="B418" i="30"/>
  <c r="B288" i="30"/>
  <c r="B417" i="30"/>
  <c r="B479" i="30"/>
  <c r="B346" i="30"/>
  <c r="S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S10" i="34" l="1"/>
  <c r="T9" i="34"/>
  <c r="U9" i="34"/>
  <c r="R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T10" i="34" l="1"/>
  <c r="R11" i="34"/>
  <c r="U10" i="34"/>
  <c r="AH17" i="11"/>
  <c r="AJ13" i="13" s="1"/>
  <c r="S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T11" i="34" l="1"/>
  <c r="S12" i="34"/>
  <c r="U11" i="34"/>
  <c r="R12" i="34"/>
  <c r="AH18" i="11"/>
  <c r="AJ14" i="13" s="1"/>
  <c r="AD18" i="11"/>
  <c r="AH13" i="13"/>
  <c r="W13" i="13"/>
  <c r="AI17" i="11"/>
  <c r="AK13" i="13" s="1"/>
  <c r="Y11" i="13"/>
  <c r="AG15" i="11"/>
  <c r="Z11" i="13" s="1"/>
  <c r="AI15" i="13"/>
  <c r="X15" i="13"/>
  <c r="AE20" i="11"/>
  <c r="AF16" i="11"/>
  <c r="P3" i="13"/>
  <c r="P3" i="15"/>
  <c r="P3" i="14"/>
  <c r="P3" i="31"/>
  <c r="S3" i="15"/>
  <c r="S3" i="14"/>
  <c r="S3" i="31"/>
  <c r="S3" i="13"/>
  <c r="Q3" i="15"/>
  <c r="Q3" i="13"/>
  <c r="Q3" i="14"/>
  <c r="Q3" i="31"/>
  <c r="AF4" i="13"/>
  <c r="AE4" i="13"/>
  <c r="C9" i="13"/>
  <c r="E7" i="34"/>
  <c r="D34" i="30"/>
  <c r="AC6" i="13"/>
  <c r="D425" i="30"/>
  <c r="R3" i="15"/>
  <c r="R3" i="13"/>
  <c r="R3" i="14"/>
  <c r="R3" i="31"/>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U12" i="34" l="1"/>
  <c r="T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D20" i="11"/>
  <c r="AE22" i="11"/>
  <c r="Y13" i="13"/>
  <c r="AG17" i="11"/>
  <c r="Z13" i="13" s="1"/>
  <c r="AF18" i="11"/>
  <c r="AC9" i="13"/>
  <c r="D442" i="30"/>
  <c r="AG6" i="13"/>
  <c r="D561" i="30"/>
  <c r="AB10" i="13"/>
  <c r="D353" i="30"/>
  <c r="AA11" i="13"/>
  <c r="AD8" i="13"/>
  <c r="D478" i="30"/>
  <c r="AE5" i="13"/>
  <c r="AF5" i="13"/>
  <c r="C11" i="13"/>
  <c r="E9" i="34"/>
  <c r="D12" i="30"/>
  <c r="AG7" i="13"/>
  <c r="D563" i="30"/>
  <c r="D284" i="30"/>
  <c r="AI19" i="11" l="1"/>
  <c r="AK15" i="13" s="1"/>
  <c r="AI5" i="14"/>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R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S13" i="34"/>
  <c r="D364" i="30"/>
  <c r="AE11" i="13"/>
  <c r="AF11" i="13"/>
  <c r="AA16" i="13"/>
  <c r="R14" i="34"/>
  <c r="D307" i="30"/>
  <c r="X10" i="14" l="1"/>
  <c r="AI10" i="14"/>
  <c r="AH8" i="14"/>
  <c r="W8" i="14"/>
  <c r="AH26" i="11"/>
  <c r="AJ9" i="14" s="1"/>
  <c r="AE28" i="11"/>
  <c r="AD26" i="11"/>
  <c r="AF24" i="11"/>
  <c r="AG24" i="11" s="1"/>
  <c r="Z7" i="14" s="1"/>
  <c r="AI25" i="11"/>
  <c r="AK8" i="14" s="1"/>
  <c r="AB16" i="13"/>
  <c r="S14" i="34"/>
  <c r="D375" i="30"/>
  <c r="AD14" i="13"/>
  <c r="D501" i="30"/>
  <c r="C4" i="14"/>
  <c r="E15" i="34"/>
  <c r="D8" i="30"/>
  <c r="AA4" i="14"/>
  <c r="R15" i="34"/>
  <c r="AC15" i="13"/>
  <c r="T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S15" i="34"/>
  <c r="D348" i="30"/>
  <c r="C5" i="14"/>
  <c r="E16" i="34"/>
  <c r="D9" i="30"/>
  <c r="AE13" i="13"/>
  <c r="AF13" i="13"/>
  <c r="AC16" i="13"/>
  <c r="T14" i="34"/>
  <c r="D443" i="30"/>
  <c r="AD15" i="13"/>
  <c r="U13" i="34"/>
  <c r="D500" i="30"/>
  <c r="AA5" i="14"/>
  <c r="R16" i="34"/>
  <c r="D281" i="30"/>
  <c r="AI12" i="14" l="1"/>
  <c r="X12" i="14"/>
  <c r="W10" i="14"/>
  <c r="AH10" i="14"/>
  <c r="AH28" i="11"/>
  <c r="AJ11" i="14" s="1"/>
  <c r="AI27" i="11"/>
  <c r="AK10" i="14" s="1"/>
  <c r="AF26" i="11"/>
  <c r="AG26" i="11" s="1"/>
  <c r="Z9" i="14" s="1"/>
  <c r="AE30" i="11"/>
  <c r="AD28" i="11"/>
  <c r="AB5" i="14"/>
  <c r="S16" i="34"/>
  <c r="D349" i="30"/>
  <c r="AC4" i="14"/>
  <c r="T15" i="34"/>
  <c r="D416" i="30"/>
  <c r="AD16" i="13"/>
  <c r="U14" i="34"/>
  <c r="D511" i="30"/>
  <c r="C6" i="14"/>
  <c r="E17" i="34"/>
  <c r="AG15" i="13"/>
  <c r="V13" i="34"/>
  <c r="D568" i="30"/>
  <c r="AE14" i="13"/>
  <c r="AF14" i="13"/>
  <c r="AA6" i="14"/>
  <c r="R17" i="34"/>
  <c r="AI13" i="14" l="1"/>
  <c r="X13" i="14"/>
  <c r="W11" i="14"/>
  <c r="AH11" i="14"/>
  <c r="AH29" i="11"/>
  <c r="AJ12" i="14" s="1"/>
  <c r="AI28" i="11"/>
  <c r="AK11" i="14" s="1"/>
  <c r="AD29" i="11"/>
  <c r="AE31" i="11"/>
  <c r="AF27" i="11"/>
  <c r="AG27" i="11" s="1"/>
  <c r="Z10" i="14" s="1"/>
  <c r="AA7" i="14"/>
  <c r="R18" i="34"/>
  <c r="AG16" i="13"/>
  <c r="D579" i="30"/>
  <c r="V14" i="34"/>
  <c r="AD4" i="14"/>
  <c r="U15" i="34"/>
  <c r="D484" i="30"/>
  <c r="C7" i="14"/>
  <c r="E18" i="34"/>
  <c r="D22" i="30"/>
  <c r="AB6" i="14"/>
  <c r="S17" i="34"/>
  <c r="AC5" i="14"/>
  <c r="T16" i="34"/>
  <c r="D417" i="30"/>
  <c r="AE15" i="13"/>
  <c r="AF15" i="13"/>
  <c r="D294" i="30"/>
  <c r="AI4" i="15" l="1"/>
  <c r="X4" i="15"/>
  <c r="W12" i="14"/>
  <c r="AH12" i="14"/>
  <c r="AH30" i="11"/>
  <c r="AJ13" i="14" s="1"/>
  <c r="AF28" i="11"/>
  <c r="AG28" i="11" s="1"/>
  <c r="Z11" i="14" s="1"/>
  <c r="AE32" i="11"/>
  <c r="AI29" i="11"/>
  <c r="AK12" i="14" s="1"/>
  <c r="AD30" i="11"/>
  <c r="AG4" i="14"/>
  <c r="V15" i="34"/>
  <c r="D552" i="30"/>
  <c r="AE16" i="13"/>
  <c r="AF16" i="13"/>
  <c r="AB7" i="14"/>
  <c r="S18" i="34"/>
  <c r="D362" i="30"/>
  <c r="C8" i="14"/>
  <c r="E19" i="34"/>
  <c r="D23" i="30"/>
  <c r="AD5" i="14"/>
  <c r="U16" i="34"/>
  <c r="D485" i="30"/>
  <c r="AC6" i="14"/>
  <c r="T17" i="34"/>
  <c r="AA8" i="14"/>
  <c r="R19" i="34"/>
  <c r="D295" i="30"/>
  <c r="W13" i="14" l="1"/>
  <c r="AH13" i="14"/>
  <c r="AI5" i="15"/>
  <c r="X5" i="15"/>
  <c r="AH31" i="11"/>
  <c r="AD31" i="11"/>
  <c r="AI30" i="11"/>
  <c r="AK13" i="14" s="1"/>
  <c r="AE33" i="11"/>
  <c r="AF29" i="11"/>
  <c r="AG29" i="11" s="1"/>
  <c r="Z12" i="14" s="1"/>
  <c r="AA9" i="14"/>
  <c r="R20" i="34"/>
  <c r="C9" i="14"/>
  <c r="E20" i="34"/>
  <c r="AB8" i="14"/>
  <c r="S19" i="34"/>
  <c r="D363" i="30"/>
  <c r="AC7" i="14"/>
  <c r="T18" i="34"/>
  <c r="D430" i="30"/>
  <c r="AD6" i="14"/>
  <c r="U17" i="34"/>
  <c r="AE4" i="14"/>
  <c r="AF4" i="14"/>
  <c r="AG5" i="14"/>
  <c r="D553" i="30"/>
  <c r="V16" i="34"/>
  <c r="AI6" i="15" l="1"/>
  <c r="X6" i="15"/>
  <c r="W4" i="15"/>
  <c r="AH4" i="15"/>
  <c r="AJ4" i="15"/>
  <c r="AH32" i="11"/>
  <c r="AJ5" i="15" s="1"/>
  <c r="AD32" i="11"/>
  <c r="AH5" i="15" s="1"/>
  <c r="AF30" i="11"/>
  <c r="AG30" i="11" s="1"/>
  <c r="Z13" i="14" s="1"/>
  <c r="AE34" i="11"/>
  <c r="AI31" i="11"/>
  <c r="AK4" i="15" s="1"/>
  <c r="AG6" i="14"/>
  <c r="V17" i="34"/>
  <c r="AC8" i="14"/>
  <c r="T19" i="34"/>
  <c r="D431" i="30"/>
  <c r="AE5" i="14"/>
  <c r="AF5" i="14"/>
  <c r="AD7" i="14"/>
  <c r="U18" i="34"/>
  <c r="D498" i="30"/>
  <c r="C10" i="14"/>
  <c r="E21" i="34"/>
  <c r="D4" i="30"/>
  <c r="AB9" i="14"/>
  <c r="S20" i="34"/>
  <c r="AA10" i="14"/>
  <c r="R21" i="34"/>
  <c r="D276" i="30"/>
  <c r="W5" i="15" l="1"/>
  <c r="AI7" i="15"/>
  <c r="X7" i="15"/>
  <c r="AH33" i="11"/>
  <c r="AJ6" i="15" s="1"/>
  <c r="AF31" i="11"/>
  <c r="AG31" i="11" s="1"/>
  <c r="Z4" i="15" s="1"/>
  <c r="AD33" i="11"/>
  <c r="AE35" i="11"/>
  <c r="AI32" i="11"/>
  <c r="AK5" i="15" s="1"/>
  <c r="AB10" i="14"/>
  <c r="S21" i="34"/>
  <c r="D344" i="30"/>
  <c r="AG7" i="14"/>
  <c r="D566" i="30"/>
  <c r="V18" i="34"/>
  <c r="AD8" i="14"/>
  <c r="U19" i="34"/>
  <c r="D499" i="30"/>
  <c r="AA11" i="14"/>
  <c r="R22" i="34"/>
  <c r="AE6" i="14"/>
  <c r="AF6" i="14"/>
  <c r="AC9" i="14"/>
  <c r="T20" i="34"/>
  <c r="C11" i="14"/>
  <c r="E22" i="34"/>
  <c r="D10" i="30"/>
  <c r="D282" i="30"/>
  <c r="AI8" i="15" l="1"/>
  <c r="X8" i="15"/>
  <c r="W6" i="15"/>
  <c r="AH6" i="15"/>
  <c r="AH34" i="11"/>
  <c r="AJ7" i="15" s="1"/>
  <c r="AD34" i="11"/>
  <c r="AE36" i="11"/>
  <c r="AI33" i="11"/>
  <c r="AK6" i="15" s="1"/>
  <c r="AF32" i="11"/>
  <c r="AG32" i="11" s="1"/>
  <c r="Z5" i="15" s="1"/>
  <c r="AG8" i="14"/>
  <c r="V19" i="34"/>
  <c r="D567" i="30"/>
  <c r="C12" i="14"/>
  <c r="E23" i="34"/>
  <c r="D21" i="30"/>
  <c r="AC10" i="14"/>
  <c r="T21" i="34"/>
  <c r="D412" i="30"/>
  <c r="AB11" i="14"/>
  <c r="S22" i="34"/>
  <c r="D350" i="30"/>
  <c r="AE7" i="14"/>
  <c r="AF7" i="14"/>
  <c r="AD9" i="14"/>
  <c r="U20" i="34"/>
  <c r="AA12" i="14"/>
  <c r="R23" i="34"/>
  <c r="D293" i="30"/>
  <c r="X9" i="15" l="1"/>
  <c r="AI9" i="15"/>
  <c r="W7" i="15"/>
  <c r="AH7" i="15"/>
  <c r="AH35" i="11"/>
  <c r="AJ8" i="15" s="1"/>
  <c r="AE37" i="11"/>
  <c r="AD35" i="11"/>
  <c r="AF33" i="11"/>
  <c r="AG33" i="11" s="1"/>
  <c r="Z6" i="15" s="1"/>
  <c r="AI34" i="11"/>
  <c r="AK7" i="15" s="1"/>
  <c r="AC11" i="14"/>
  <c r="T22" i="34"/>
  <c r="D418" i="30"/>
  <c r="AD10" i="14"/>
  <c r="U21" i="34"/>
  <c r="D480" i="30"/>
  <c r="AB12" i="14"/>
  <c r="S23" i="34"/>
  <c r="D361" i="30"/>
  <c r="AG9" i="14"/>
  <c r="V20" i="34"/>
  <c r="C13" i="14"/>
  <c r="E24" i="34"/>
  <c r="D5" i="30"/>
  <c r="AE8" i="14"/>
  <c r="AF8" i="14"/>
  <c r="AA13" i="14"/>
  <c r="R24" i="34"/>
  <c r="D277" i="30"/>
  <c r="X10" i="15" l="1"/>
  <c r="AI10" i="15"/>
  <c r="AI35" i="11"/>
  <c r="AK8" i="15" s="1"/>
  <c r="AH8" i="15"/>
  <c r="W8" i="15"/>
  <c r="AH36" i="11"/>
  <c r="AJ9" i="15" s="1"/>
  <c r="AD36" i="11"/>
  <c r="AF34" i="11"/>
  <c r="AG34" i="11" s="1"/>
  <c r="Z7" i="15" s="1"/>
  <c r="AE38" i="11"/>
  <c r="AE9" i="14"/>
  <c r="AF9" i="14"/>
  <c r="AC12" i="14"/>
  <c r="T23" i="34"/>
  <c r="D429" i="30"/>
  <c r="AG10" i="14"/>
  <c r="V21" i="34"/>
  <c r="D548" i="30"/>
  <c r="AA4" i="15"/>
  <c r="R25" i="34"/>
  <c r="AB13" i="14"/>
  <c r="S24" i="34"/>
  <c r="D345" i="30"/>
  <c r="C4" i="15"/>
  <c r="E25" i="34"/>
  <c r="D16" i="30"/>
  <c r="AD11" i="14"/>
  <c r="U22" i="34"/>
  <c r="D486" i="30"/>
  <c r="D288" i="30"/>
  <c r="X11" i="15" l="1"/>
  <c r="AI11" i="15"/>
  <c r="W9" i="15"/>
  <c r="AH9" i="15"/>
  <c r="AH37" i="11"/>
  <c r="AJ10" i="15" s="1"/>
  <c r="AF35" i="11"/>
  <c r="AG35" i="11" s="1"/>
  <c r="Z8" i="15" s="1"/>
  <c r="AD37" i="11"/>
  <c r="AE39" i="11"/>
  <c r="AI36" i="11"/>
  <c r="AK9" i="15" s="1"/>
  <c r="AB4" i="15"/>
  <c r="S25" i="34"/>
  <c r="D356" i="30"/>
  <c r="AA5" i="15"/>
  <c r="R26" i="34"/>
  <c r="AC13" i="14"/>
  <c r="T24" i="34"/>
  <c r="D413" i="30"/>
  <c r="AE10" i="14"/>
  <c r="AF10" i="14"/>
  <c r="C5" i="15"/>
  <c r="E26" i="34"/>
  <c r="D6" i="30"/>
  <c r="AG11" i="14"/>
  <c r="D554" i="30"/>
  <c r="V22" i="34"/>
  <c r="AD12" i="14"/>
  <c r="U23" i="34"/>
  <c r="D497" i="30"/>
  <c r="D278" i="30"/>
  <c r="AH10" i="15" l="1"/>
  <c r="W10" i="15"/>
  <c r="X4" i="31"/>
  <c r="AI4" i="31"/>
  <c r="AH38" i="11"/>
  <c r="AJ11" i="15" s="1"/>
  <c r="AI37" i="11"/>
  <c r="AK10" i="15" s="1"/>
  <c r="AE40" i="11"/>
  <c r="AD38" i="11"/>
  <c r="AF36" i="11"/>
  <c r="AG36" i="11" s="1"/>
  <c r="Z9" i="15" s="1"/>
  <c r="AD13" i="14"/>
  <c r="U24" i="34"/>
  <c r="D481" i="30"/>
  <c r="AE11" i="14"/>
  <c r="AF11" i="14"/>
  <c r="AG12" i="14"/>
  <c r="D565" i="30"/>
  <c r="V23" i="34"/>
  <c r="AB5" i="15"/>
  <c r="S26" i="34"/>
  <c r="D346" i="30"/>
  <c r="C6" i="15"/>
  <c r="E27" i="34"/>
  <c r="D7" i="30"/>
  <c r="AC4" i="15"/>
  <c r="T25" i="34"/>
  <c r="D424" i="30"/>
  <c r="AA6" i="15"/>
  <c r="R27" i="34"/>
  <c r="D279" i="30"/>
  <c r="AI5" i="31" l="1"/>
  <c r="X5" i="31"/>
  <c r="AI38" i="11"/>
  <c r="AK11" i="15" s="1"/>
  <c r="AH11" i="15"/>
  <c r="W11" i="15"/>
  <c r="AH39" i="11"/>
  <c r="AJ4" i="31" s="1"/>
  <c r="AF37" i="11"/>
  <c r="AG37" i="11" s="1"/>
  <c r="Z10" i="15" s="1"/>
  <c r="AD39" i="11"/>
  <c r="AE41" i="11"/>
  <c r="AE12" i="14"/>
  <c r="AF12" i="14"/>
  <c r="AC5" i="15"/>
  <c r="T26" i="34"/>
  <c r="D414" i="30"/>
  <c r="AB6" i="15"/>
  <c r="S27" i="34"/>
  <c r="D347" i="30"/>
  <c r="AD4" i="15"/>
  <c r="U25" i="34"/>
  <c r="D492" i="30"/>
  <c r="AG13" i="14"/>
  <c r="D549" i="30"/>
  <c r="V24" i="34"/>
  <c r="C7" i="15"/>
  <c r="E28" i="34"/>
  <c r="D20" i="30"/>
  <c r="AA7" i="15"/>
  <c r="R28" i="34"/>
  <c r="D292" i="30"/>
  <c r="W4" i="31" l="1"/>
  <c r="AH4" i="31"/>
  <c r="AI6" i="31"/>
  <c r="X6" i="31"/>
  <c r="AH40" i="11"/>
  <c r="AJ5" i="31" s="1"/>
  <c r="AD40" i="11"/>
  <c r="AE42" i="11"/>
  <c r="AI39" i="11"/>
  <c r="AK4" i="31" s="1"/>
  <c r="AF38" i="11"/>
  <c r="AG38" i="11" s="1"/>
  <c r="Z11" i="15" s="1"/>
  <c r="AB7" i="15"/>
  <c r="S28" i="34"/>
  <c r="D360" i="30"/>
  <c r="AC6" i="15"/>
  <c r="T27" i="34"/>
  <c r="D415" i="30"/>
  <c r="AD5" i="15"/>
  <c r="U26" i="34"/>
  <c r="D482" i="30"/>
  <c r="AG4" i="15"/>
  <c r="V25" i="34"/>
  <c r="D560" i="30"/>
  <c r="C8" i="15"/>
  <c r="E29" i="34"/>
  <c r="D33" i="30"/>
  <c r="AE13" i="14"/>
  <c r="AF13" i="14"/>
  <c r="AA8" i="15"/>
  <c r="R29" i="34"/>
  <c r="D305" i="30"/>
  <c r="X7" i="31" l="1"/>
  <c r="AI7" i="31"/>
  <c r="AH5" i="31"/>
  <c r="W5" i="31"/>
  <c r="AH41" i="11"/>
  <c r="AJ6" i="31" s="1"/>
  <c r="AE43" i="11"/>
  <c r="AI40" i="11"/>
  <c r="AK5" i="31" s="1"/>
  <c r="AF39" i="11"/>
  <c r="AG39" i="11" s="1"/>
  <c r="Z4" i="31" s="1"/>
  <c r="AD41" i="11"/>
  <c r="AE4" i="15"/>
  <c r="AF4" i="15"/>
  <c r="AB8" i="15"/>
  <c r="S29" i="34"/>
  <c r="D373" i="30"/>
  <c r="AG5" i="15"/>
  <c r="D550" i="30"/>
  <c r="V26" i="34"/>
  <c r="AD6" i="15"/>
  <c r="U27" i="34"/>
  <c r="D483" i="30"/>
  <c r="AC7" i="15"/>
  <c r="T28" i="34"/>
  <c r="D428" i="30"/>
  <c r="C9" i="15"/>
  <c r="E30" i="34"/>
  <c r="D32" i="30"/>
  <c r="AA9" i="15"/>
  <c r="R30" i="34"/>
  <c r="D304" i="30"/>
  <c r="AH6" i="31" l="1"/>
  <c r="W6" i="31"/>
  <c r="AI8" i="31"/>
  <c r="X8" i="31"/>
  <c r="AH42" i="11"/>
  <c r="AJ7" i="31" s="1"/>
  <c r="AD42" i="11"/>
  <c r="AI41" i="11"/>
  <c r="AK6" i="31" s="1"/>
  <c r="AF40" i="11"/>
  <c r="AG40" i="11" s="1"/>
  <c r="Z5" i="31" s="1"/>
  <c r="AE44" i="11"/>
  <c r="AG6" i="15"/>
  <c r="V27" i="34"/>
  <c r="D551" i="30"/>
  <c r="AB9" i="15"/>
  <c r="S30" i="34"/>
  <c r="D372" i="30"/>
  <c r="AE5" i="15"/>
  <c r="AF5" i="15"/>
  <c r="AC8" i="15"/>
  <c r="T29" i="34"/>
  <c r="D441" i="30"/>
  <c r="C10" i="15"/>
  <c r="E31" i="34"/>
  <c r="D14" i="30"/>
  <c r="AD7" i="15"/>
  <c r="U28" i="34"/>
  <c r="D496" i="30"/>
  <c r="AA10" i="15"/>
  <c r="R31" i="34"/>
  <c r="D286" i="30"/>
  <c r="AI9" i="31" l="1"/>
  <c r="X9" i="31"/>
  <c r="W7" i="31"/>
  <c r="AH7" i="31"/>
  <c r="AH43" i="11"/>
  <c r="AJ8" i="31" s="1"/>
  <c r="AF41" i="11"/>
  <c r="AG41" i="11" s="1"/>
  <c r="Z6" i="31" s="1"/>
  <c r="AI42" i="11"/>
  <c r="AK7" i="31" s="1"/>
  <c r="AD43" i="11"/>
  <c r="AC9" i="15"/>
  <c r="T30" i="34"/>
  <c r="D440" i="30"/>
  <c r="AG7" i="15"/>
  <c r="D564" i="30"/>
  <c r="V28" i="34"/>
  <c r="AE6" i="15"/>
  <c r="AF6" i="15"/>
  <c r="AD8" i="15"/>
  <c r="U29" i="34"/>
  <c r="D509" i="30"/>
  <c r="AA11" i="15"/>
  <c r="R32" i="34"/>
  <c r="AB10" i="15"/>
  <c r="S31" i="34"/>
  <c r="D354" i="30"/>
  <c r="C11" i="15"/>
  <c r="E32" i="34"/>
  <c r="D15" i="30"/>
  <c r="D287" i="30"/>
  <c r="W8" i="31" l="1"/>
  <c r="AH8" i="31"/>
  <c r="AH44" i="11"/>
  <c r="AJ9" i="31" s="1"/>
  <c r="AF42" i="11"/>
  <c r="AG42" i="11" s="1"/>
  <c r="Z7" i="31" s="1"/>
  <c r="AI43" i="11"/>
  <c r="AK8" i="31" s="1"/>
  <c r="AD44" i="11"/>
  <c r="AE7" i="15"/>
  <c r="AF7" i="15"/>
  <c r="AG8" i="15"/>
  <c r="V29" i="34"/>
  <c r="D577" i="30"/>
  <c r="AC10" i="15"/>
  <c r="T31" i="34"/>
  <c r="D422" i="30"/>
  <c r="C4" i="31"/>
  <c r="E33" i="34"/>
  <c r="D31" i="30"/>
  <c r="AA4" i="31"/>
  <c r="R33" i="34"/>
  <c r="AB11" i="15"/>
  <c r="S32" i="34"/>
  <c r="D355" i="30"/>
  <c r="AD9" i="15"/>
  <c r="U30" i="34"/>
  <c r="D508" i="30"/>
  <c r="D303" i="30"/>
  <c r="AH9" i="31" l="1"/>
  <c r="W9" i="31"/>
  <c r="AF43" i="11"/>
  <c r="AG43" i="11" s="1"/>
  <c r="Z8" i="31" s="1"/>
  <c r="AI44" i="11"/>
  <c r="AK9" i="31" s="1"/>
  <c r="AD10" i="15"/>
  <c r="U31" i="34"/>
  <c r="D490" i="30"/>
  <c r="AA5" i="31"/>
  <c r="R34" i="34"/>
  <c r="AG9" i="15"/>
  <c r="D576" i="30"/>
  <c r="V30" i="34"/>
  <c r="AC11" i="15"/>
  <c r="T32" i="34"/>
  <c r="D423" i="30"/>
  <c r="AE8" i="15"/>
  <c r="AF8" i="15"/>
  <c r="C5" i="31"/>
  <c r="E34" i="34"/>
  <c r="D29" i="30"/>
  <c r="AB4" i="31"/>
  <c r="S33" i="34"/>
  <c r="D371" i="30"/>
  <c r="D301" i="30"/>
  <c r="AF44" i="11" l="1"/>
  <c r="AG44" i="11" s="1"/>
  <c r="Z9" i="31" s="1"/>
  <c r="AD11" i="15"/>
  <c r="U32" i="34"/>
  <c r="D491" i="30"/>
  <c r="AC4" i="31"/>
  <c r="T33" i="34"/>
  <c r="D439" i="30"/>
  <c r="AB5" i="31"/>
  <c r="S34" i="34"/>
  <c r="D369" i="30"/>
  <c r="AG10" i="15"/>
  <c r="V31" i="34"/>
  <c r="D558" i="30"/>
  <c r="AE9" i="15"/>
  <c r="AF9" i="15"/>
  <c r="C6" i="31"/>
  <c r="E35" i="34"/>
  <c r="D28" i="30"/>
  <c r="AA6" i="31"/>
  <c r="R35" i="34"/>
  <c r="D300" i="30"/>
  <c r="AC5" i="31" l="1"/>
  <c r="T34" i="34"/>
  <c r="D437" i="30"/>
  <c r="C7" i="31"/>
  <c r="E36" i="34"/>
  <c r="D26" i="30"/>
  <c r="AE10" i="15"/>
  <c r="AF10" i="15"/>
  <c r="AD4" i="31"/>
  <c r="U33" i="34"/>
  <c r="D507" i="30"/>
  <c r="AA7" i="31"/>
  <c r="R36" i="34"/>
  <c r="AB6" i="31"/>
  <c r="S35" i="34"/>
  <c r="D368" i="30"/>
  <c r="AG11" i="15"/>
  <c r="D559" i="30"/>
  <c r="V32" i="34"/>
  <c r="D298" i="30"/>
  <c r="AA8" i="31" l="1"/>
  <c r="R37" i="34"/>
  <c r="AG4" i="31"/>
  <c r="V33" i="34"/>
  <c r="D575" i="30"/>
  <c r="C8" i="31"/>
  <c r="E37" i="34"/>
  <c r="D27" i="30"/>
  <c r="AC6" i="31"/>
  <c r="T35" i="34"/>
  <c r="D436" i="30"/>
  <c r="AE11" i="15"/>
  <c r="AF11" i="15"/>
  <c r="AB7" i="31"/>
  <c r="S36" i="34"/>
  <c r="D366" i="30"/>
  <c r="AD5" i="31"/>
  <c r="U34" i="34"/>
  <c r="D505" i="30"/>
  <c r="D299" i="30"/>
  <c r="AG5" i="31" l="1"/>
  <c r="D573" i="30"/>
  <c r="V34" i="34"/>
  <c r="AD6" i="31"/>
  <c r="U35" i="34"/>
  <c r="D504" i="30"/>
  <c r="AE4" i="31"/>
  <c r="AF4" i="31"/>
  <c r="AB8" i="31"/>
  <c r="S37" i="34"/>
  <c r="D367" i="30"/>
  <c r="AA9" i="31"/>
  <c r="R38" i="34"/>
  <c r="C9" i="31"/>
  <c r="E38" i="34"/>
  <c r="D30" i="30"/>
  <c r="AC7" i="31"/>
  <c r="T36" i="34"/>
  <c r="D434" i="30"/>
  <c r="D302" i="30"/>
  <c r="D4" i="13" l="1"/>
  <c r="F2" i="34"/>
  <c r="AC8" i="31"/>
  <c r="T37" i="34"/>
  <c r="D435" i="30"/>
  <c r="AD7" i="31"/>
  <c r="U36" i="34"/>
  <c r="D502" i="30"/>
  <c r="AG6" i="31"/>
  <c r="V35" i="34"/>
  <c r="D572" i="30"/>
  <c r="AE5" i="31"/>
  <c r="AF5" i="31"/>
  <c r="AB9" i="31"/>
  <c r="S38" i="34"/>
  <c r="D370" i="30"/>
  <c r="AG7" i="31" l="1"/>
  <c r="V36" i="34"/>
  <c r="D570" i="30"/>
  <c r="AE6" i="31"/>
  <c r="AF6" i="31"/>
  <c r="AD8" i="31"/>
  <c r="U37" i="34"/>
  <c r="D503" i="30"/>
  <c r="AC9" i="31"/>
  <c r="T38" i="34"/>
  <c r="D438" i="30"/>
  <c r="D5" i="13"/>
  <c r="F3" i="34"/>
  <c r="D86" i="30"/>
  <c r="AG8" i="31" l="1"/>
  <c r="V37" i="34"/>
  <c r="D571" i="30"/>
  <c r="AE7" i="31"/>
  <c r="AF7" i="31"/>
  <c r="D6" i="13"/>
  <c r="F4" i="34"/>
  <c r="D85" i="30"/>
  <c r="AD9" i="31"/>
  <c r="U38" i="34"/>
  <c r="D506" i="30"/>
  <c r="AG9" i="31" l="1"/>
  <c r="D574" i="30"/>
  <c r="V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H3" i="34" l="1"/>
  <c r="D52" i="30"/>
  <c r="F5" i="13"/>
  <c r="H4" i="34" l="1"/>
  <c r="D51" i="30"/>
  <c r="F6" i="13"/>
  <c r="D53" i="30" l="1"/>
  <c r="H5" i="34"/>
  <c r="F7" i="13"/>
  <c r="D36" i="30" l="1"/>
  <c r="H6" i="34"/>
  <c r="F8" i="13"/>
  <c r="F9" i="13" l="1"/>
  <c r="H7" i="34"/>
  <c r="D68" i="30"/>
  <c r="D47" i="30" l="1"/>
  <c r="F10" i="13"/>
  <c r="H8" i="34"/>
  <c r="F11" i="13" l="1"/>
  <c r="D46" i="30"/>
  <c r="H9" i="34"/>
  <c r="F12" i="13" l="1"/>
  <c r="H10" i="34"/>
  <c r="D45" i="30"/>
  <c r="H11" i="34" l="1"/>
  <c r="F13" i="13"/>
  <c r="D37" i="30"/>
  <c r="H12" i="34" l="1"/>
  <c r="F14" i="13"/>
  <c r="D59" i="30"/>
  <c r="H13" i="34" l="1"/>
  <c r="F15" i="13"/>
  <c r="D58" i="30"/>
  <c r="H14" i="34" l="1"/>
  <c r="D69" i="30"/>
  <c r="F16" i="13"/>
  <c r="D42" i="30" l="1"/>
  <c r="H15" i="34"/>
  <c r="F4" i="14"/>
  <c r="D43" i="30" l="1"/>
  <c r="H16" i="34"/>
  <c r="F5" i="14"/>
  <c r="H17" i="34" l="1"/>
  <c r="F6" i="14"/>
  <c r="H18" i="34" l="1"/>
  <c r="F7" i="14"/>
  <c r="D56" i="30"/>
  <c r="H19" i="34" l="1"/>
  <c r="D57" i="30"/>
  <c r="F8" i="14"/>
  <c r="F9" i="14" l="1"/>
  <c r="H20" i="34"/>
  <c r="H21" i="34" l="1"/>
  <c r="D38" i="30"/>
  <c r="F10" i="14"/>
  <c r="D44" i="30" l="1"/>
  <c r="F11" i="14"/>
  <c r="H22" i="34"/>
  <c r="D55" i="30" l="1"/>
  <c r="H23" i="34"/>
  <c r="F12" i="14"/>
  <c r="F13" i="14" l="1"/>
  <c r="D39" i="30"/>
  <c r="H24" i="34"/>
  <c r="H25" i="34" l="1"/>
  <c r="F4" i="15"/>
  <c r="D50" i="30"/>
  <c r="D40" i="30" l="1"/>
  <c r="H26" i="34"/>
  <c r="F5" i="15"/>
  <c r="F6" i="15" l="1"/>
  <c r="H27" i="34"/>
  <c r="D41" i="30"/>
  <c r="F7" i="15" l="1"/>
  <c r="D54" i="30"/>
  <c r="H28" i="34"/>
  <c r="D67" i="30" l="1"/>
  <c r="H29" i="34"/>
  <c r="F8" i="15"/>
  <c r="H30" i="34" l="1"/>
  <c r="F9" i="15"/>
  <c r="D66" i="30"/>
  <c r="F10" i="15" l="1"/>
  <c r="D48" i="30"/>
  <c r="H31" i="34"/>
  <c r="D49" i="30" l="1"/>
  <c r="H32" i="34"/>
  <c r="F11" i="15"/>
  <c r="H33" i="34" l="1"/>
  <c r="D65" i="30"/>
  <c r="F4" i="31"/>
  <c r="F5" i="31" l="1"/>
  <c r="H34" i="34"/>
  <c r="D63" i="30"/>
  <c r="D62" i="30" l="1"/>
  <c r="F6" i="31"/>
  <c r="H35" i="34"/>
  <c r="F7" i="31" l="1"/>
  <c r="D60" i="30"/>
  <c r="H36" i="34"/>
  <c r="D61" i="30" l="1"/>
  <c r="H37" i="34"/>
  <c r="F8" i="31"/>
  <c r="D64" i="30" l="1"/>
  <c r="F9" i="31"/>
  <c r="H38" i="34"/>
  <c r="I2" i="34" l="1"/>
  <c r="G4" i="13"/>
  <c r="I3" i="34" l="1"/>
  <c r="D154" i="30"/>
  <c r="G5" i="13"/>
  <c r="I4" i="34" l="1"/>
  <c r="G6" i="13"/>
  <c r="D153" i="30"/>
  <c r="D155" i="30" l="1"/>
  <c r="G7" i="13"/>
  <c r="I5" i="34"/>
  <c r="D138" i="30" l="1"/>
  <c r="I6" i="34"/>
  <c r="G8" i="13"/>
  <c r="D170" i="30" l="1"/>
  <c r="G9" i="13"/>
  <c r="I7" i="34"/>
  <c r="G10" i="13" l="1"/>
  <c r="I8" i="34"/>
  <c r="D149" i="30"/>
  <c r="I9" i="34" l="1"/>
  <c r="G11" i="13"/>
  <c r="D148" i="30"/>
  <c r="I10" i="34" l="1"/>
  <c r="G12" i="13"/>
  <c r="D147" i="30"/>
  <c r="I11" i="34" l="1"/>
  <c r="D139" i="30"/>
  <c r="G13" i="13"/>
  <c r="I12" i="34" l="1"/>
  <c r="D161" i="30"/>
  <c r="G14" i="13"/>
  <c r="G15" i="13" l="1"/>
  <c r="I13" i="34"/>
  <c r="D160" i="30"/>
  <c r="D171" i="30" l="1"/>
  <c r="I14" i="34"/>
  <c r="G16" i="13"/>
  <c r="D144" i="30" l="1"/>
  <c r="G4" i="14"/>
  <c r="I15" i="34"/>
  <c r="I16" i="34" l="1"/>
  <c r="D145" i="30"/>
  <c r="G5" i="14"/>
  <c r="I17" i="34" l="1"/>
  <c r="G6" i="14"/>
  <c r="I18" i="34" l="1"/>
  <c r="D158" i="30"/>
  <c r="G7" i="14"/>
  <c r="G8" i="14" l="1"/>
  <c r="I19" i="34"/>
  <c r="D159" i="30"/>
  <c r="I20" i="34" l="1"/>
  <c r="G9" i="14"/>
  <c r="I21" i="34" l="1"/>
  <c r="D140" i="30"/>
  <c r="G10" i="14"/>
  <c r="I22" i="34" l="1"/>
  <c r="G11" i="14"/>
  <c r="D146" i="30"/>
  <c r="I23" i="34" l="1"/>
  <c r="D157" i="30"/>
  <c r="G12" i="14"/>
  <c r="I24" i="34" l="1"/>
  <c r="D141" i="30"/>
  <c r="G13" i="14"/>
  <c r="I25" i="34" l="1"/>
  <c r="D152" i="30"/>
  <c r="G4" i="15"/>
  <c r="D142" i="30" l="1"/>
  <c r="G5" i="15"/>
  <c r="I26" i="34"/>
  <c r="I27" i="34" l="1"/>
  <c r="D143" i="30"/>
  <c r="G6" i="15"/>
  <c r="D156" i="30" l="1"/>
  <c r="I28" i="34"/>
  <c r="G7" i="15"/>
  <c r="I29" i="34" l="1"/>
  <c r="G8" i="15"/>
  <c r="D169" i="30"/>
  <c r="I30" i="34" l="1"/>
  <c r="G9" i="15"/>
  <c r="D168" i="30"/>
  <c r="I31" i="34" l="1"/>
  <c r="G10" i="15"/>
  <c r="D150" i="30"/>
  <c r="I32" i="34" l="1"/>
  <c r="G11" i="15"/>
  <c r="D151" i="30"/>
  <c r="I33" i="34" l="1"/>
  <c r="G4" i="31"/>
  <c r="D167" i="30"/>
  <c r="I34" i="34" l="1"/>
  <c r="D165" i="30"/>
  <c r="G5" i="31"/>
  <c r="I35" i="34" l="1"/>
  <c r="G6" i="31"/>
  <c r="D164" i="30"/>
  <c r="D162" i="30" l="1"/>
  <c r="G7" i="31"/>
  <c r="I36" i="34"/>
  <c r="I37" i="34" l="1"/>
  <c r="D163" i="30"/>
  <c r="G8" i="31"/>
  <c r="I38" i="34" l="1"/>
  <c r="G9" i="31"/>
  <c r="D166" i="30"/>
  <c r="J2" i="34" l="1"/>
  <c r="H4" i="13"/>
  <c r="AD8" i="11"/>
  <c r="W4" i="13" l="1"/>
  <c r="AI8" i="11"/>
  <c r="AK4" i="13" s="1"/>
  <c r="AG8" i="11"/>
  <c r="Z4" i="13" s="1"/>
  <c r="AH4" i="13"/>
  <c r="D188" i="30"/>
  <c r="H5" i="13"/>
  <c r="J3" i="34"/>
  <c r="J4" i="34" l="1"/>
  <c r="D187" i="30"/>
  <c r="H6" i="13"/>
  <c r="J5" i="34" l="1"/>
  <c r="D189" i="30"/>
  <c r="H7" i="13"/>
  <c r="J6" i="34" l="1"/>
  <c r="D172" i="30"/>
  <c r="H8" i="13"/>
  <c r="J7" i="34" l="1"/>
  <c r="D204" i="30"/>
  <c r="H9" i="13"/>
  <c r="J8" i="34" l="1"/>
  <c r="H10" i="13"/>
  <c r="D183" i="30"/>
  <c r="J9" i="34" l="1"/>
  <c r="H11" i="13"/>
  <c r="D182" i="30"/>
  <c r="D181" i="30" l="1"/>
  <c r="H12" i="13"/>
  <c r="J10" i="34"/>
  <c r="J11" i="34" l="1"/>
  <c r="H13" i="13"/>
  <c r="D173" i="30"/>
  <c r="J12" i="34" l="1"/>
  <c r="D195" i="30"/>
  <c r="H14" i="13"/>
  <c r="J13" i="34" l="1"/>
  <c r="D194" i="30"/>
  <c r="H15" i="13"/>
  <c r="J14" i="34" l="1"/>
  <c r="H16" i="13"/>
  <c r="D205" i="30"/>
  <c r="J15" i="34" l="1"/>
  <c r="D178" i="30"/>
  <c r="H4" i="14"/>
  <c r="J16" i="34" l="1"/>
  <c r="D179" i="30"/>
  <c r="H5" i="14"/>
  <c r="J17" i="34" l="1"/>
  <c r="H6" i="14"/>
  <c r="J18" i="34" l="1"/>
  <c r="D192" i="30"/>
  <c r="H7" i="14"/>
  <c r="J19" i="34" l="1"/>
  <c r="D193" i="30"/>
  <c r="H8" i="14"/>
  <c r="J20" i="34" l="1"/>
  <c r="H9" i="14"/>
  <c r="J21" i="34" l="1"/>
  <c r="D174" i="30"/>
  <c r="H10" i="14"/>
  <c r="J22" i="34" l="1"/>
  <c r="H11" i="14"/>
  <c r="D180" i="30"/>
  <c r="J23" i="34" l="1"/>
  <c r="D191" i="30"/>
  <c r="H12" i="14"/>
  <c r="J24" i="34" l="1"/>
  <c r="D175" i="30"/>
  <c r="H13" i="14"/>
  <c r="D186" i="30" l="1"/>
  <c r="J25" i="34"/>
  <c r="H4" i="15"/>
  <c r="J26" i="34" l="1"/>
  <c r="D176" i="30"/>
  <c r="H5" i="15"/>
  <c r="J27" i="34" l="1"/>
  <c r="D177" i="30"/>
  <c r="H6" i="15"/>
  <c r="J28" i="34" l="1"/>
  <c r="D190" i="30"/>
  <c r="H7" i="15"/>
  <c r="D203" i="30" l="1"/>
  <c r="H8" i="15"/>
  <c r="J29" i="34"/>
  <c r="J30" i="34" l="1"/>
  <c r="D202" i="30"/>
  <c r="H9" i="15"/>
  <c r="J31" i="34" l="1"/>
  <c r="D184" i="30"/>
  <c r="H10" i="15"/>
  <c r="J32" i="34" l="1"/>
  <c r="D185" i="30"/>
  <c r="H11" i="15"/>
  <c r="D201" i="30" l="1"/>
  <c r="J33" i="34"/>
  <c r="H4" i="31"/>
  <c r="J34" i="34" l="1"/>
  <c r="D199" i="30"/>
  <c r="H5" i="31"/>
  <c r="D198" i="30" l="1"/>
  <c r="J35" i="34"/>
  <c r="H6" i="31"/>
  <c r="D196" i="30" l="1"/>
  <c r="J36" i="34"/>
  <c r="H7" i="31"/>
  <c r="J37" i="34" l="1"/>
  <c r="D197" i="30"/>
  <c r="H8" i="31"/>
  <c r="J38" i="34" l="1"/>
  <c r="H9" i="3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K16" i="34" l="1"/>
  <c r="D213" i="30"/>
  <c r="I5" i="14"/>
  <c r="K17" i="34" l="1"/>
  <c r="I6" i="14"/>
  <c r="K18" i="34" l="1"/>
  <c r="I7" i="14"/>
  <c r="D226" i="30"/>
  <c r="K19" i="34" l="1"/>
  <c r="D227" i="30"/>
  <c r="I8" i="14"/>
  <c r="K20" i="34" l="1"/>
  <c r="I9" i="14"/>
  <c r="K21" i="34" l="1"/>
  <c r="D208" i="30"/>
  <c r="I10" i="14"/>
  <c r="D214" i="30" l="1"/>
  <c r="K22" i="34"/>
  <c r="I11" i="14"/>
  <c r="K23" i="34" l="1"/>
  <c r="I12" i="14"/>
  <c r="D225" i="30"/>
  <c r="D209" i="30" l="1"/>
  <c r="K24" i="34"/>
  <c r="I13" i="14"/>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D266" i="30" l="1"/>
  <c r="P6" i="31"/>
  <c r="P7" i="31" l="1"/>
  <c r="D264" i="30"/>
  <c r="D265" i="30" l="1"/>
  <c r="P8" i="31"/>
  <c r="D268" i="30" l="1"/>
  <c r="P9" i="31"/>
  <c r="Q4" i="13" l="1"/>
  <c r="D324" i="30" l="1"/>
  <c r="Q5" i="13"/>
  <c r="Q6" i="13" l="1"/>
  <c r="D323" i="30"/>
  <c r="D325" i="30" l="1"/>
  <c r="Q7" i="13"/>
  <c r="D308" i="30" l="1"/>
  <c r="Q8" i="13"/>
  <c r="D340" i="30" l="1"/>
  <c r="Q9" i="13"/>
  <c r="D319" i="30" l="1"/>
  <c r="Q10" i="13"/>
  <c r="D318" i="30" l="1"/>
  <c r="Q11" i="13"/>
  <c r="D317" i="30" l="1"/>
  <c r="Q12" i="13"/>
  <c r="Q13" i="13" l="1"/>
  <c r="D309" i="30"/>
  <c r="D331" i="30" l="1"/>
  <c r="Q14" i="13"/>
  <c r="D330" i="30" l="1"/>
  <c r="Q15" i="13"/>
  <c r="Q16" i="13" l="1"/>
  <c r="D341" i="30"/>
  <c r="Q4" i="14" l="1"/>
  <c r="D314" i="30"/>
  <c r="D315" i="30" l="1"/>
  <c r="Q5" i="14"/>
  <c r="Q6" i="14" l="1"/>
  <c r="D328" i="30" l="1"/>
  <c r="Q7" i="14"/>
  <c r="D329" i="30" l="1"/>
  <c r="Q8" i="14"/>
  <c r="Q9" i="14" l="1"/>
  <c r="D310" i="30" l="1"/>
  <c r="Q10" i="14"/>
  <c r="D316" i="30" l="1"/>
  <c r="Q11" i="14"/>
  <c r="D327" i="30" l="1"/>
  <c r="Q12" i="14"/>
  <c r="D311" i="30" l="1"/>
  <c r="Q13" i="14"/>
  <c r="D322" i="30" l="1"/>
  <c r="Q4" i="15"/>
  <c r="D312" i="30" l="1"/>
  <c r="Q5" i="15"/>
  <c r="D313" i="30" l="1"/>
  <c r="Q6" i="15"/>
  <c r="D326" i="30" l="1"/>
  <c r="Q7" i="15"/>
  <c r="D339" i="30" l="1"/>
  <c r="Q8" i="15"/>
  <c r="Q9" i="15" l="1"/>
  <c r="D338" i="30"/>
  <c r="D320" i="30" l="1"/>
  <c r="Q10" i="15"/>
  <c r="D321" i="30" l="1"/>
  <c r="Q11" i="15"/>
  <c r="Q4" i="31" l="1"/>
  <c r="D337" i="30"/>
  <c r="D335" i="30" l="1"/>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D402" i="30" l="1"/>
  <c r="R6" i="31"/>
  <c r="D400" i="30" l="1"/>
  <c r="R7" i="31"/>
  <c r="R8" i="31" l="1"/>
  <c r="D401" i="30"/>
  <c r="R9" i="31" l="1"/>
  <c r="D404" i="30"/>
  <c r="S4" i="13" l="1"/>
  <c r="S5" i="13" l="1"/>
  <c r="D460" i="30"/>
  <c r="D459" i="30" l="1"/>
  <c r="S6" i="13"/>
  <c r="S7" i="13" l="1"/>
  <c r="D461" i="30"/>
  <c r="D444" i="30" l="1"/>
  <c r="S8" i="13"/>
  <c r="S9" i="13" l="1"/>
  <c r="D476" i="30"/>
  <c r="S10" i="13" l="1"/>
  <c r="D455" i="30"/>
  <c r="S11" i="13" l="1"/>
  <c r="D454" i="30"/>
  <c r="D453" i="30" l="1"/>
  <c r="S12" i="13"/>
  <c r="S13" i="13" l="1"/>
  <c r="D445" i="30"/>
  <c r="D467" i="30" l="1"/>
  <c r="S14" i="13"/>
  <c r="S15" i="13" l="1"/>
  <c r="D466" i="30"/>
  <c r="D477" i="30" l="1"/>
  <c r="S16" i="13"/>
  <c r="S4" i="14" l="1"/>
  <c r="D450" i="30"/>
  <c r="Y4" i="14"/>
  <c r="D451" i="30" l="1"/>
  <c r="S5" i="14"/>
  <c r="Y5" i="14"/>
  <c r="S6" i="14" l="1"/>
  <c r="Y6" i="14"/>
  <c r="D464" i="30" l="1"/>
  <c r="S7" i="14"/>
  <c r="Y7" i="14"/>
  <c r="S8" i="14" l="1"/>
  <c r="D465" i="30"/>
  <c r="Y8" i="14"/>
  <c r="S9" i="14" l="1"/>
  <c r="Y9" i="14"/>
  <c r="S10" i="14" l="1"/>
  <c r="D446" i="30"/>
  <c r="Y10" i="14"/>
  <c r="D452" i="30" l="1"/>
  <c r="S11" i="14"/>
  <c r="Y11" i="14"/>
  <c r="S12" i="14" l="1"/>
  <c r="D463" i="30"/>
  <c r="Y12" i="14"/>
  <c r="D447" i="30" l="1"/>
  <c r="S13" i="14"/>
  <c r="Y13" i="14"/>
  <c r="D458" i="30" l="1"/>
  <c r="S4" i="15"/>
  <c r="Y4" i="15"/>
  <c r="S5" i="15" l="1"/>
  <c r="D448" i="30"/>
  <c r="Y5" i="15"/>
  <c r="D449" i="30" l="1"/>
  <c r="S6" i="15"/>
  <c r="Y6" i="15"/>
  <c r="D462" i="30" l="1"/>
  <c r="S7" i="15"/>
  <c r="Y7" i="15"/>
  <c r="D475" i="30" l="1"/>
  <c r="S8" i="15"/>
  <c r="Y8" i="15"/>
  <c r="S9" i="15" l="1"/>
  <c r="D474" i="30"/>
  <c r="Y9" i="15"/>
  <c r="D456" i="30" l="1"/>
  <c r="S10" i="15"/>
  <c r="Y10" i="15"/>
  <c r="D457" i="30" l="1"/>
  <c r="S11" i="15"/>
  <c r="Y11" i="15"/>
  <c r="D473" i="30" l="1"/>
  <c r="S4" i="31"/>
  <c r="Y4" i="31"/>
  <c r="D471" i="30" l="1"/>
  <c r="S5" i="31"/>
  <c r="Y5" i="31"/>
  <c r="D470" i="30" l="1"/>
  <c r="S6" i="31"/>
  <c r="Y6" i="31"/>
  <c r="D468" i="30" l="1"/>
  <c r="S7" i="31"/>
  <c r="Y7" i="31"/>
  <c r="S8" i="31" l="1"/>
  <c r="D469" i="30"/>
  <c r="Y8" i="31"/>
  <c r="D472" i="30" l="1"/>
  <c r="S9" i="31"/>
  <c r="Y9" i="31"/>
  <c r="V4" i="13" l="1"/>
  <c r="V5" i="13" l="1"/>
  <c r="V6" i="13" l="1"/>
  <c r="V7" i="13" l="1"/>
  <c r="V8" i="13" l="1"/>
  <c r="V9" i="13" l="1"/>
  <c r="V10" i="13" l="1"/>
  <c r="V11" i="13" l="1"/>
  <c r="V12" i="13" l="1"/>
  <c r="V13" i="13" l="1"/>
  <c r="V14" i="13" l="1"/>
  <c r="V15" i="13" l="1"/>
  <c r="V16" i="13" l="1"/>
  <c r="V4" i="14" l="1"/>
  <c r="V5" i="14" l="1"/>
  <c r="V6" i="14" l="1"/>
  <c r="V7" i="14" l="1"/>
  <c r="V8" i="14" l="1"/>
  <c r="V9" i="14" l="1"/>
  <c r="V10" i="14" l="1"/>
  <c r="V11" i="14" l="1"/>
  <c r="V12" i="14" l="1"/>
  <c r="V13" i="14" l="1"/>
  <c r="V4" i="15" l="1"/>
  <c r="V5" i="15" l="1"/>
  <c r="V6" i="15" l="1"/>
  <c r="V7" i="15" l="1"/>
  <c r="V8" i="15" l="1"/>
  <c r="V9" i="15" l="1"/>
  <c r="V10" i="15" l="1"/>
  <c r="V11" i="15" l="1"/>
  <c r="V4" i="31" l="1"/>
  <c r="V5" i="31" l="1"/>
  <c r="V6" i="31" l="1"/>
  <c r="V7" i="31" l="1"/>
  <c r="V8" i="31" l="1"/>
  <c r="V9" i="31" l="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<sst xmlns="http://schemas.openxmlformats.org/spreadsheetml/2006/main" count="3085" uniqueCount="329">
  <si>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</si>
  <si>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</si>
  <si>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</si>
  <si>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</si>
  <si>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</si>
  <si>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</si>
  <si>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</si>
  <si>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</si>
  <si>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</si>
  <si>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</si>
  <si>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</si>
  <si>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</si>
  <si>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</si>
  <si>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</si>
  <si>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</si>
  <si>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</si>
  <si>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</si>
  <si>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</si>
  <si>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</si>
  <si>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</si>
  <si>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</si>
  <si>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</si>
  <si>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</si>
  <si>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</si>
  <si>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</si>
  <si>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</si>
  <si>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</si>
  <si>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</si>
  <si>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</si>
  <si>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</si>
  <si>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</si>
  <si>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</si>
  <si>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</si>
  <si>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</si>
  <si>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</si>
  <si>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</si>
  <si>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</si>
  <si>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</si>
  <si>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</si>
  <si>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</si>
  <si>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</si>
  <si>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</si>
  <si>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</si>
  <si>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</si>
  <si>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</si>
  <si>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</si>
  <si>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</si>
  <si>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</si>
  <si>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</si>
  <si>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</si>
  <si>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</si>
  <si>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</si>
  <si>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</si>
  <si>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</si>
  <si>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</si>
  <si>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</si>
  <si>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</si>
  <si>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</si>
  <si>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</si>
  <si>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</si>
  <si>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</si>
  <si>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</si>
  <si>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</si>
  <si>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</si>
  <si>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</si>
  <si>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</si>
  <si>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</si>
  <si>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</si>
  <si>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</si>
  <si>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</si>
  <si>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</si>
  <si>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</si>
  <si>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</si>
  <si>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</si>
  <si>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</si>
  <si>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</si>
  <si>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</si>
  <si>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</si>
  <si>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</si>
  <si>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</si>
  <si>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</si>
  <si>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</si>
  <si>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</si>
  <si>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</si>
  <si>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</si>
  <si>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</si>
  <si>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</si>
  <si>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</si>
  <si>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</si>
  <si>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</si>
  <si>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</si>
  <si>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</si>
  <si>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</si>
  <si>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</si>
  <si>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</si>
  <si>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</si>
  <si>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</si>
  <si>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</si>
  <si>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</si>
  <si>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</si>
  <si>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</si>
  <si>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</si>
  <si>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</si>
  <si>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</si>
  <si>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</si>
  <si>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</si>
  <si>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</si>
  <si>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</si>
  <si>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</si>
  <si>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</si>
  <si>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</si>
  <si>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</si>
  <si>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</si>
  <si>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</si>
  <si>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</si>
  <si>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</si>
  <si>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</si>
  <si>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</si>
  <si>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</si>
  <si>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</si>
  <si>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</si>
  <si>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</si>
  <si>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</si>
  <si>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</si>
  <si>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</si>
  <si>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</si>
  <si>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</si>
  <si>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</si>
  <si>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</si>
  <si>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</si>
  <si>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</si>
  <si>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</si>
  <si>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</si>
  <si>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</si>
  <si>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</si>
  <si>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</si>
  <si>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</si>
  <si>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</si>
  <si>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</si>
  <si>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</si>
  <si>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</si>
  <si>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</si>
  <si>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</si>
  <si>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</si>
  <si>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</si>
  <si>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</si>
  <si>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</si>
  <si>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</si>
  <si>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</si>
  <si>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</si>
  <si>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</si>
  <si>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</si>
  <si>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</si>
  <si>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</si>
  <si>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</si>
  <si>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</si>
  <si>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</si>
  <si>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</si>
  <si>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</si>
  <si>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</si>
  <si>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</si>
  <si>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</si>
  <si>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</si>
  <si>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</si>
  <si>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</si>
  <si>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</si>
  <si>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</si>
  <si>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</si>
  <si>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</si>
  <si>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</si>
  <si>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</si>
  <si>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</si>
  <si>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</si>
  <si>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</si>
  <si>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</si>
  <si>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</si>
  <si>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</si>
  <si>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</si>
  <si>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</si>
  <si>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</si>
  <si>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</si>
  <si>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</si>
  <si>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</si>
  <si>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</si>
  <si>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</si>
  <si>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</si>
  <si>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</si>
  <si>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</si>
  <si>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</si>
  <si>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</si>
  <si>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</si>
  <si>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</si>
  <si>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</si>
  <si>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</si>
  <si>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</si>
  <si>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</si>
  <si>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</si>
  <si>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</si>
  <si>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</si>
  <si>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</si>
  <si>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</si>
  <si>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</si>
  <si>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</si>
  <si>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</si>
  <si>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</si>
  <si>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</si>
  <si>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</si>
  <si>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</si>
  <si>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</si>
  <si>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</si>
  <si>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</si>
  <si>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</si>
  <si>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</si>
  <si>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</si>
  <si>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</si>
  <si>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</si>
  <si>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</si>
  <si>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</si>
  <si>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</si>
  <si>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</si>
  <si>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</si>
  <si>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</si>
  <si>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</si>
  <si>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</si>
  <si>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</si>
  <si>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</si>
  <si>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</si>
  <si>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</si>
  <si>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</si>
  <si>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</si>
  <si>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</si>
  <si>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</si>
  <si>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</si>
  <si>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</si>
  <si>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</si>
  <si>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</si>
  <si>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</si>
  <si>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</si>
  <si>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</si>
  <si>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</si>
  <si>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</si>
  <si>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</si>
  <si>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</si>
  <si>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</si>
  <si>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</si>
  <si>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</si>
  <si>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</si>
  <si>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</si>
  <si>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</si>
  <si>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</si>
  <si>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</si>
  <si>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</si>
  <si>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</si>
  <si>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</si>
  <si>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</si>
  <si>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</si>
  <si>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</si>
  <si>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</si>
  <si>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</si>
  <si>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</si>
  <si>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</si>
  <si>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</si>
  <si>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</si>
  <si>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</si>
  <si>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</si>
  <si>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</si>
  <si>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</si>
  <si>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</si>
  <si>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</si>
  <si>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</si>
  <si>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</si>
  <si>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</si>
  <si>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</si>
  <si>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</si>
  <si>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</si>
  <si>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</si>
  <si>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</si>
  <si>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</si>
  <si>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</si>
  <si>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</si>
  <si>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</si>
  <si>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</si>
  <si>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</si>
  <si>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</si>
  <si>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</si>
  <si>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</si>
  <si>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</si>
  <si>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</si>
  <si>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</si>
  <si>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</si>
  <si>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</si>
  <si>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</si>
  <si>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</si>
  <si>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</si>
  <si>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</si>
  <si>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</si>
  <si>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</si>
  <si>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</si>
  <si>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</si>
  <si>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</si>
  <si>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</si>
  <si>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</si>
  <si>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</si>
  <si>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</si>
  <si>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</si>
  <si>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</si>
  <si>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</si>
  <si>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</si>
  <si>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</si>
  <si>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</si>
  <si>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</si>
  <si>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</si>
  <si>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</si>
  <si>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</si>
  <si>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</si>
  <si>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</si>
  <si>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</si>
  <si>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</si>
  <si>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</si>
  <si>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Tonne</t>
  </si>
  <si>
    <t>kg/m3</t>
  </si>
  <si>
    <t>ND*</t>
  </si>
  <si>
    <t>BAU-EPD-VOEB-2024-6-ECOINVENT- Rohre und Schächte</t>
  </si>
  <si>
    <t>Rohre</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</si>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</sst>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85F56-2236-4DA6-A750-807151C923A8}">
  <sheetPr>
    <tabColor rgb="FF92D050"/>
  </sheetPr>
  <dimension ref="A1:AB38"/>
  <sheetViews>
    <sheetView topLeftCell="A11" zoomScale="80" zoomScaleNormal="8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324</v>
      </c>
      <c r="S1" s="89" t="s">
        <v>325</v>
      </c>
      <c r="T1" s="89" t="s">
        <v>326</v>
      </c>
      <c r="U1" s="89" t="s">
        <v>327</v>
      </c>
      <c r="V1" s="89" t="s">
        <v>328</v>
      </c>
    </row>
    <row r="2" spans="1:28" x14ac:dyDescent="0.3">
      <c r="A2" t="s">
        <v>295</v>
      </c>
      <c r="B2" t="s">
        <v>238</v>
      </c>
      <c r="C2" t="s">
        <v>130</v>
      </c>
      <c r="D2" s="72" t="s">
        <v>235</v>
      </c>
      <c r="E2" s="88">
        <v>105.0958440500991</v>
      </c>
      <c r="F2" s="88">
        <v>9.4253415648824248</v>
      </c>
      <c r="G2" s="88">
        <v>5.1277640851684145</v>
      </c>
      <c r="H2" s="88">
        <v>119.64894970014994</v>
      </c>
      <c r="I2" s="88">
        <v>10.66527978795815</v>
      </c>
      <c r="J2" s="88">
        <v>0.80953535011566569</v>
      </c>
      <c r="K2" s="88">
        <v>-4.1252969478118828</v>
      </c>
      <c r="L2" s="88" t="s">
        <v>129</v>
      </c>
      <c r="M2" s="88" t="s">
        <v>129</v>
      </c>
      <c r="N2" s="88" t="s">
        <v>129</v>
      </c>
      <c r="O2" s="88" t="s">
        <v>129</v>
      </c>
      <c r="P2" s="88" t="s">
        <v>129</v>
      </c>
      <c r="Q2" s="88" t="s">
        <v>129</v>
      </c>
      <c r="R2" s="88">
        <v>3.274892554989</v>
      </c>
      <c r="S2" s="88">
        <v>4.6212635367250003</v>
      </c>
      <c r="T2" s="88">
        <v>0.28793997795589715</v>
      </c>
      <c r="U2" s="88">
        <v>1.5570101730479389</v>
      </c>
      <c r="V2" s="88">
        <v>-6.2877359075931905</v>
      </c>
    </row>
    <row r="3" spans="1:28" x14ac:dyDescent="0.3">
      <c r="A3" t="s">
        <v>293</v>
      </c>
      <c r="B3" t="s">
        <v>236</v>
      </c>
      <c r="C3" t="s">
        <v>97</v>
      </c>
      <c r="D3" s="72" t="s">
        <v>235</v>
      </c>
      <c r="E3" s="88">
        <v>105.06981387332505</v>
      </c>
      <c r="F3" s="88">
        <v>9.4206902747290791</v>
      </c>
      <c r="G3" s="88">
        <v>5.5542541754515886</v>
      </c>
      <c r="H3" s="88">
        <v>120.04475832350572</v>
      </c>
      <c r="I3" s="88">
        <v>10.660079168590785</v>
      </c>
      <c r="J3" s="88">
        <v>0.38094938507437875</v>
      </c>
      <c r="K3" s="88">
        <v>-4.1252969478118828</v>
      </c>
      <c r="L3" s="88" t="s">
        <v>129</v>
      </c>
      <c r="M3" s="88" t="s">
        <v>129</v>
      </c>
      <c r="N3" s="88" t="s">
        <v>129</v>
      </c>
      <c r="O3" s="88" t="s">
        <v>129</v>
      </c>
      <c r="P3" s="88" t="s">
        <v>129</v>
      </c>
      <c r="Q3" s="88" t="s">
        <v>129</v>
      </c>
      <c r="R3" s="88">
        <v>3.2745240330000001</v>
      </c>
      <c r="S3" s="88">
        <v>4.6189830000000001</v>
      </c>
      <c r="T3" s="88">
        <v>0.28751862269836231</v>
      </c>
      <c r="U3" s="88">
        <v>1.5569187763279391</v>
      </c>
      <c r="V3" s="88">
        <v>-6.2857157039518379</v>
      </c>
    </row>
    <row r="4" spans="1:28" x14ac:dyDescent="0.3">
      <c r="A4" t="s">
        <v>292</v>
      </c>
      <c r="B4" t="s">
        <v>234</v>
      </c>
      <c r="C4" t="s">
        <v>96</v>
      </c>
      <c r="D4" s="72" t="s">
        <v>235</v>
      </c>
      <c r="E4" s="88">
        <v>0</v>
      </c>
      <c r="F4" s="88">
        <v>0</v>
      </c>
      <c r="G4" s="88">
        <v>-0.4282048127391524</v>
      </c>
      <c r="H4" s="88">
        <v>-0.4282048127391524</v>
      </c>
      <c r="I4" s="88">
        <v>0</v>
      </c>
      <c r="J4" s="88">
        <v>0.4282048127391524</v>
      </c>
      <c r="K4" s="88">
        <v>0</v>
      </c>
      <c r="L4" s="88" t="s">
        <v>129</v>
      </c>
      <c r="M4" s="88" t="s">
        <v>129</v>
      </c>
      <c r="N4" s="88" t="s">
        <v>129</v>
      </c>
      <c r="O4" s="88" t="s">
        <v>129</v>
      </c>
      <c r="P4" s="88" t="s">
        <v>129</v>
      </c>
      <c r="Q4" s="88" t="s">
        <v>129</v>
      </c>
      <c r="R4" s="88">
        <v>0</v>
      </c>
      <c r="S4" s="88">
        <v>0</v>
      </c>
      <c r="T4" s="88">
        <v>0</v>
      </c>
      <c r="U4" s="88">
        <v>0</v>
      </c>
      <c r="V4" s="88">
        <v>0</v>
      </c>
    </row>
    <row r="5" spans="1:28" x14ac:dyDescent="0.3">
      <c r="A5" t="s">
        <v>294</v>
      </c>
      <c r="B5" t="s">
        <v>237</v>
      </c>
      <c r="C5" t="s">
        <v>131</v>
      </c>
      <c r="D5" s="72" t="s">
        <v>235</v>
      </c>
      <c r="E5" s="88">
        <v>2.6030176774055905E-2</v>
      </c>
      <c r="F5" s="88">
        <v>4.6512901533454446E-3</v>
      </c>
      <c r="G5" s="88">
        <v>1.7147224559776859E-3</v>
      </c>
      <c r="H5" s="88">
        <v>3.2396189383379036E-2</v>
      </c>
      <c r="I5" s="88">
        <v>5.2006193673654472E-3</v>
      </c>
      <c r="J5" s="88">
        <v>3.8115230213444783E-4</v>
      </c>
      <c r="K5" s="88">
        <v>0</v>
      </c>
      <c r="L5" s="88" t="s">
        <v>129</v>
      </c>
      <c r="M5" s="88" t="s">
        <v>129</v>
      </c>
      <c r="N5" s="88" t="s">
        <v>129</v>
      </c>
      <c r="O5" s="88" t="s">
        <v>129</v>
      </c>
      <c r="P5" s="88" t="s">
        <v>129</v>
      </c>
      <c r="Q5" s="88" t="s">
        <v>129</v>
      </c>
      <c r="R5" s="88">
        <v>3.6852198899999997E-4</v>
      </c>
      <c r="S5" s="88">
        <v>2.2805367249999998E-3</v>
      </c>
      <c r="T5" s="88">
        <v>4.2135525753483465E-4</v>
      </c>
      <c r="U5" s="88">
        <v>9.1396719999999986E-5</v>
      </c>
      <c r="V5" s="88">
        <v>-2.0202036413527495E-3</v>
      </c>
    </row>
    <row r="6" spans="1:28" s="75" customFormat="1" x14ac:dyDescent="0.3">
      <c r="A6" t="s">
        <v>247</v>
      </c>
      <c r="B6" t="s">
        <v>20</v>
      </c>
      <c r="C6" t="s">
        <v>132</v>
      </c>
      <c r="D6" s="72" t="s">
        <v>248</v>
      </c>
      <c r="E6" s="88">
        <v>5.7182293653717501E-7</v>
      </c>
      <c r="F6" s="88">
        <v>2.0516178021884567E-7</v>
      </c>
      <c r="G6" s="88">
        <v>2.1144710100232849E-7</v>
      </c>
      <c r="H6" s="88">
        <v>9.8843181775834928E-7</v>
      </c>
      <c r="I6" s="88">
        <v>2.4205136324302164E-7</v>
      </c>
      <c r="J6" s="88">
        <v>8.67563539094837E-9</v>
      </c>
      <c r="K6" s="88">
        <v>0</v>
      </c>
      <c r="L6" s="88" t="s">
        <v>129</v>
      </c>
      <c r="M6" s="88" t="s">
        <v>129</v>
      </c>
      <c r="N6" s="88" t="s">
        <v>129</v>
      </c>
      <c r="O6" s="88" t="s">
        <v>129</v>
      </c>
      <c r="P6" s="88" t="s">
        <v>129</v>
      </c>
      <c r="Q6" s="88" t="s">
        <v>129</v>
      </c>
      <c r="R6" s="88">
        <v>5.2088262599999997E-8</v>
      </c>
      <c r="S6" s="88">
        <v>1.00591225E-7</v>
      </c>
      <c r="T6" s="88">
        <v>4.5727839957721108E-9</v>
      </c>
      <c r="U6" s="88">
        <v>5.9671714999999998E-9</v>
      </c>
      <c r="V6" s="88">
        <v>-2.0643894051175439E-7</v>
      </c>
      <c r="W6"/>
      <c r="X6"/>
      <c r="Y6"/>
      <c r="Z6"/>
      <c r="AA6"/>
      <c r="AB6"/>
    </row>
    <row r="7" spans="1:28" x14ac:dyDescent="0.3">
      <c r="A7" t="s">
        <v>222</v>
      </c>
      <c r="B7" t="s">
        <v>21</v>
      </c>
      <c r="C7" t="s">
        <v>133</v>
      </c>
      <c r="D7" s="72" t="s">
        <v>223</v>
      </c>
      <c r="E7" s="88">
        <v>0.21742174580904253</v>
      </c>
      <c r="F7" s="88">
        <v>2.0592938880103728E-2</v>
      </c>
      <c r="G7" s="88">
        <v>2.5344666930475768E-2</v>
      </c>
      <c r="H7" s="88">
        <v>0.26335935161962198</v>
      </c>
      <c r="I7" s="88">
        <v>2.638879863600271E-2</v>
      </c>
      <c r="J7" s="88">
        <v>1.0461470724855441E-3</v>
      </c>
      <c r="K7" s="88">
        <v>0</v>
      </c>
      <c r="L7" s="88" t="s">
        <v>129</v>
      </c>
      <c r="M7" s="88" t="s">
        <v>129</v>
      </c>
      <c r="N7" s="88" t="s">
        <v>129</v>
      </c>
      <c r="O7" s="88" t="s">
        <v>129</v>
      </c>
      <c r="P7" s="88" t="s">
        <v>129</v>
      </c>
      <c r="Q7" s="88" t="s">
        <v>129</v>
      </c>
      <c r="R7" s="88">
        <v>3.0350018820000001E-2</v>
      </c>
      <c r="S7" s="88">
        <v>1.0096758500000002E-2</v>
      </c>
      <c r="T7" s="88">
        <v>3.2213641438103E-3</v>
      </c>
      <c r="U7" s="88">
        <v>1.45800316E-3</v>
      </c>
      <c r="V7" s="88">
        <v>-2.4847751465622236E-2</v>
      </c>
    </row>
    <row r="8" spans="1:28" x14ac:dyDescent="0.3">
      <c r="A8" t="s">
        <v>227</v>
      </c>
      <c r="B8" t="s">
        <v>156</v>
      </c>
      <c r="C8" t="s">
        <v>135</v>
      </c>
      <c r="D8" s="72" t="s">
        <v>228</v>
      </c>
      <c r="E8" s="88">
        <v>2.346405643216231E-2</v>
      </c>
      <c r="F8" s="88">
        <v>6.6955365288999037E-4</v>
      </c>
      <c r="G8" s="88">
        <v>4.5720138588632747E-4</v>
      </c>
      <c r="H8" s="88">
        <v>2.4590811470938629E-2</v>
      </c>
      <c r="I8" s="88">
        <v>7.8677281396313001E-4</v>
      </c>
      <c r="J8" s="88">
        <v>3.6043222814255242E-4</v>
      </c>
      <c r="K8" s="88">
        <v>0</v>
      </c>
      <c r="L8" s="88" t="s">
        <v>129</v>
      </c>
      <c r="M8" s="88" t="s">
        <v>129</v>
      </c>
      <c r="N8" s="88" t="s">
        <v>129</v>
      </c>
      <c r="O8" s="88" t="s">
        <v>129</v>
      </c>
      <c r="P8" s="88" t="s">
        <v>129</v>
      </c>
      <c r="Q8" s="88" t="s">
        <v>129</v>
      </c>
      <c r="R8" s="88">
        <v>1.0052619060000001E-4</v>
      </c>
      <c r="S8" s="88">
        <v>3.2828347500000007E-4</v>
      </c>
      <c r="T8" s="88">
        <v>1.6938510304717003E-4</v>
      </c>
      <c r="U8" s="88">
        <v>1.72301515E-5</v>
      </c>
      <c r="V8" s="88">
        <v>-8.235574938562295E-4</v>
      </c>
    </row>
    <row r="9" spans="1:28" x14ac:dyDescent="0.3">
      <c r="A9" t="s">
        <v>229</v>
      </c>
      <c r="B9" t="s">
        <v>157</v>
      </c>
      <c r="C9" t="s">
        <v>137</v>
      </c>
      <c r="D9" s="72" t="s">
        <v>230</v>
      </c>
      <c r="E9" s="88">
        <v>6.8748713267514763E-2</v>
      </c>
      <c r="F9" s="88">
        <v>5.1954905468836231E-3</v>
      </c>
      <c r="G9" s="88">
        <v>1.1174215874371476E-2</v>
      </c>
      <c r="H9" s="88">
        <v>8.5118419688769861E-2</v>
      </c>
      <c r="I9" s="88">
        <v>7.1892211379779129E-3</v>
      </c>
      <c r="J9" s="88">
        <v>2.8844437287632552E-4</v>
      </c>
      <c r="K9" s="88">
        <v>0</v>
      </c>
      <c r="L9" s="88" t="s">
        <v>129</v>
      </c>
      <c r="M9" s="88" t="s">
        <v>129</v>
      </c>
      <c r="N9" s="88" t="s">
        <v>129</v>
      </c>
      <c r="O9" s="88" t="s">
        <v>129</v>
      </c>
      <c r="P9" s="88" t="s">
        <v>129</v>
      </c>
      <c r="Q9" s="88" t="s">
        <v>129</v>
      </c>
      <c r="R9" s="88">
        <v>1.40682828E-2</v>
      </c>
      <c r="S9" s="88">
        <v>2.5473592500000002E-3</v>
      </c>
      <c r="T9" s="88">
        <v>7.5216078491802715E-4</v>
      </c>
      <c r="U9" s="88">
        <v>6.6113931999999995E-4</v>
      </c>
      <c r="V9" s="88">
        <v>-1.0895444967358127E-2</v>
      </c>
    </row>
    <row r="10" spans="1:28" x14ac:dyDescent="0.3">
      <c r="A10" t="s">
        <v>231</v>
      </c>
      <c r="B10" t="s">
        <v>158</v>
      </c>
      <c r="C10" t="s">
        <v>139</v>
      </c>
      <c r="D10" s="72" t="s">
        <v>232</v>
      </c>
      <c r="E10" s="88">
        <v>0.74169490049899578</v>
      </c>
      <c r="F10" s="88">
        <v>5.2790798500309821E-2</v>
      </c>
      <c r="G10" s="88">
        <v>0.11642062578470036</v>
      </c>
      <c r="H10" s="88">
        <v>0.91090632478400602</v>
      </c>
      <c r="I10" s="88">
        <v>7.3811767375613818E-2</v>
      </c>
      <c r="J10" s="88">
        <v>2.5241733771253511E-3</v>
      </c>
      <c r="K10" s="88">
        <v>0</v>
      </c>
      <c r="L10" s="88" t="s">
        <v>129</v>
      </c>
      <c r="M10" s="88" t="s">
        <v>129</v>
      </c>
      <c r="N10" s="88" t="s">
        <v>129</v>
      </c>
      <c r="O10" s="88" t="s">
        <v>129</v>
      </c>
      <c r="P10" s="88" t="s">
        <v>129</v>
      </c>
      <c r="Q10" s="88" t="s">
        <v>129</v>
      </c>
      <c r="R10" s="88">
        <v>0.1529192841</v>
      </c>
      <c r="S10" s="88">
        <v>2.5883432500000001E-2</v>
      </c>
      <c r="T10" s="88">
        <v>8.3880440529035035E-3</v>
      </c>
      <c r="U10" s="88">
        <v>6.4086752999999996E-3</v>
      </c>
      <c r="V10" s="88">
        <v>-0.11118349871967108</v>
      </c>
    </row>
    <row r="11" spans="1:28" x14ac:dyDescent="0.3">
      <c r="A11" t="s">
        <v>257</v>
      </c>
      <c r="B11" t="s">
        <v>22</v>
      </c>
      <c r="C11" t="s">
        <v>194</v>
      </c>
      <c r="D11" s="72" t="s">
        <v>258</v>
      </c>
      <c r="E11" s="88">
        <v>0.19422721843614432</v>
      </c>
      <c r="F11" s="88">
        <v>3.1967934988226303E-2</v>
      </c>
      <c r="G11" s="88">
        <v>4.3412016562998215E-2</v>
      </c>
      <c r="H11" s="88">
        <v>0.26960716998736883</v>
      </c>
      <c r="I11" s="88">
        <v>4.3090005199186987E-2</v>
      </c>
      <c r="J11" s="88">
        <v>8.2702254472546055E-4</v>
      </c>
      <c r="K11" s="88">
        <v>0</v>
      </c>
      <c r="L11" s="88" t="s">
        <v>129</v>
      </c>
      <c r="M11" s="88" t="s">
        <v>129</v>
      </c>
      <c r="N11" s="88" t="s">
        <v>129</v>
      </c>
      <c r="O11" s="88" t="s">
        <v>129</v>
      </c>
      <c r="P11" s="88" t="s">
        <v>129</v>
      </c>
      <c r="Q11" s="88" t="s">
        <v>129</v>
      </c>
      <c r="R11" s="88">
        <v>4.5290133900000001E-2</v>
      </c>
      <c r="S11" s="88">
        <v>1.56739415E-2</v>
      </c>
      <c r="T11" s="88">
        <v>2.5106562934763162E-3</v>
      </c>
      <c r="U11" s="88">
        <v>1.9755122599999998E-3</v>
      </c>
      <c r="V11" s="88">
        <v>-3.5895032538112263E-2</v>
      </c>
    </row>
    <row r="12" spans="1:28" x14ac:dyDescent="0.3">
      <c r="A12" t="s">
        <v>219</v>
      </c>
      <c r="B12" t="s">
        <v>23</v>
      </c>
      <c r="C12" t="s">
        <v>142</v>
      </c>
      <c r="D12" s="72" t="s">
        <v>220</v>
      </c>
      <c r="E12" s="88">
        <v>8.5923789433800581E-5</v>
      </c>
      <c r="F12" s="88">
        <v>3.0795768068201128E-5</v>
      </c>
      <c r="G12" s="88">
        <v>9.9101863382824421E-6</v>
      </c>
      <c r="H12" s="88">
        <v>1.2662974384028414E-4</v>
      </c>
      <c r="I12" s="88">
        <v>2.9816442008149049E-5</v>
      </c>
      <c r="J12" s="88">
        <v>9.3040536409806915E-7</v>
      </c>
      <c r="K12" s="88">
        <v>0</v>
      </c>
      <c r="L12" s="88" t="s">
        <v>129</v>
      </c>
      <c r="M12" s="88" t="s">
        <v>129</v>
      </c>
      <c r="N12" s="88" t="s">
        <v>129</v>
      </c>
      <c r="O12" s="88" t="s">
        <v>129</v>
      </c>
      <c r="P12" s="88" t="s">
        <v>129</v>
      </c>
      <c r="Q12" s="88" t="s">
        <v>129</v>
      </c>
      <c r="R12" s="88">
        <v>1.1430443309999999E-6</v>
      </c>
      <c r="S12" s="88">
        <v>1.509922575E-5</v>
      </c>
      <c r="T12" s="88">
        <v>1.7711919020263692E-5</v>
      </c>
      <c r="U12" s="88">
        <v>2.8298744999999998E-7</v>
      </c>
      <c r="V12" s="88">
        <v>-1.4899506619224363E-5</v>
      </c>
    </row>
    <row r="13" spans="1:28" x14ac:dyDescent="0.3">
      <c r="A13" t="s">
        <v>221</v>
      </c>
      <c r="B13" t="s">
        <v>24</v>
      </c>
      <c r="C13" t="s">
        <v>143</v>
      </c>
      <c r="D13" s="72" t="s">
        <v>9</v>
      </c>
      <c r="E13" s="88">
        <v>492.64090525249173</v>
      </c>
      <c r="F13" s="88">
        <v>133.79857010675732</v>
      </c>
      <c r="G13" s="88">
        <v>85.656185454091741</v>
      </c>
      <c r="H13" s="88">
        <v>712.09566081334083</v>
      </c>
      <c r="I13" s="88">
        <v>161.80250646426828</v>
      </c>
      <c r="J13" s="88">
        <v>5.5355902450645811</v>
      </c>
      <c r="K13" s="88">
        <v>0</v>
      </c>
      <c r="L13" s="88" t="s">
        <v>129</v>
      </c>
      <c r="M13" s="88" t="s">
        <v>129</v>
      </c>
      <c r="N13" s="88" t="s">
        <v>129</v>
      </c>
      <c r="O13" s="88" t="s">
        <v>129</v>
      </c>
      <c r="P13" s="88" t="s">
        <v>129</v>
      </c>
      <c r="Q13" s="88" t="s">
        <v>129</v>
      </c>
      <c r="R13" s="88">
        <v>42.884519699999998</v>
      </c>
      <c r="S13" s="88">
        <v>65.601702500000002</v>
      </c>
      <c r="T13" s="88">
        <v>3.8993306117049973</v>
      </c>
      <c r="U13" s="88">
        <v>3.46718875</v>
      </c>
      <c r="V13" s="88">
        <v>-101.45397609665619</v>
      </c>
    </row>
    <row r="14" spans="1:28" x14ac:dyDescent="0.3">
      <c r="A14" t="s">
        <v>263</v>
      </c>
      <c r="B14" t="s">
        <v>165</v>
      </c>
      <c r="C14" t="s">
        <v>144</v>
      </c>
      <c r="D14" s="72" t="s">
        <v>145</v>
      </c>
      <c r="E14" s="88">
        <v>6.3421529507349117</v>
      </c>
      <c r="F14" s="88">
        <v>0.55160695158313455</v>
      </c>
      <c r="G14" s="88">
        <v>-1.2093904762931253</v>
      </c>
      <c r="H14" s="88">
        <v>5.6843694260249205</v>
      </c>
      <c r="I14" s="88">
        <v>0.77265610288459352</v>
      </c>
      <c r="J14" s="88">
        <v>4.3590290704712903E-2</v>
      </c>
      <c r="K14" s="88">
        <v>0</v>
      </c>
      <c r="L14" s="88" t="s">
        <v>129</v>
      </c>
      <c r="M14" s="88" t="s">
        <v>129</v>
      </c>
      <c r="N14" s="88" t="s">
        <v>129</v>
      </c>
      <c r="O14" s="88" t="s">
        <v>129</v>
      </c>
      <c r="P14" s="88" t="s">
        <v>129</v>
      </c>
      <c r="Q14" s="88" t="s">
        <v>129</v>
      </c>
      <c r="R14" s="88">
        <v>9.2414427600000001E-2</v>
      </c>
      <c r="S14" s="88">
        <v>0.27045397500000001</v>
      </c>
      <c r="T14" s="88">
        <v>4.726708713339222E-2</v>
      </c>
      <c r="U14" s="88">
        <v>0.24173950600000002</v>
      </c>
      <c r="V14" s="88">
        <v>-0.8265223877883171</v>
      </c>
    </row>
    <row r="15" spans="1:28" x14ac:dyDescent="0.3">
      <c r="A15" t="s">
        <v>252</v>
      </c>
      <c r="B15" t="s">
        <v>26</v>
      </c>
      <c r="C15" t="s">
        <v>74</v>
      </c>
      <c r="D15" s="72" t="s">
        <v>9</v>
      </c>
      <c r="E15" s="88">
        <v>103.19857906084964</v>
      </c>
      <c r="F15" s="88">
        <v>2.1031141280190706</v>
      </c>
      <c r="G15" s="88">
        <v>27.022449556563771</v>
      </c>
      <c r="H15" s="88">
        <v>132.32414274543248</v>
      </c>
      <c r="I15" s="88">
        <v>2.3668810052914635</v>
      </c>
      <c r="J15" s="88">
        <v>6.4123480366554091</v>
      </c>
      <c r="K15" s="88">
        <v>0</v>
      </c>
      <c r="L15" s="88" t="s">
        <v>129</v>
      </c>
      <c r="M15" s="88" t="s">
        <v>129</v>
      </c>
      <c r="N15" s="88" t="s">
        <v>129</v>
      </c>
      <c r="O15" s="88" t="s">
        <v>129</v>
      </c>
      <c r="P15" s="88" t="s">
        <v>129</v>
      </c>
      <c r="Q15" s="88" t="s">
        <v>129</v>
      </c>
      <c r="R15" s="88">
        <v>0.24398272799999998</v>
      </c>
      <c r="S15" s="88">
        <v>1.0311610000000002</v>
      </c>
      <c r="T15" s="88">
        <v>0.60452478271412347</v>
      </c>
      <c r="U15" s="88">
        <v>4.3810905703194902E-2</v>
      </c>
      <c r="V15" s="88">
        <v>-20.326028468301288</v>
      </c>
    </row>
    <row r="16" spans="1:28" x14ac:dyDescent="0.3">
      <c r="A16" t="s">
        <v>253</v>
      </c>
      <c r="B16" t="s">
        <v>28</v>
      </c>
      <c r="C16" t="s">
        <v>75</v>
      </c>
      <c r="D16" s="72" t="s">
        <v>9</v>
      </c>
      <c r="E16" s="88">
        <v>0.17769870319490019</v>
      </c>
      <c r="F16" s="88">
        <v>0</v>
      </c>
      <c r="G16" s="88">
        <v>2.6019251423206509</v>
      </c>
      <c r="H16" s="88">
        <v>2.7796238455155509</v>
      </c>
      <c r="I16" s="88">
        <v>0</v>
      </c>
      <c r="J16" s="88">
        <v>-2.6019251423206509</v>
      </c>
      <c r="K16" s="88">
        <v>0</v>
      </c>
      <c r="L16" s="88" t="s">
        <v>129</v>
      </c>
      <c r="M16" s="88" t="s">
        <v>129</v>
      </c>
      <c r="N16" s="88" t="s">
        <v>129</v>
      </c>
      <c r="O16" s="88" t="s">
        <v>129</v>
      </c>
      <c r="P16" s="88" t="s">
        <v>129</v>
      </c>
      <c r="Q16" s="88" t="s">
        <v>129</v>
      </c>
      <c r="R16" s="88">
        <v>0</v>
      </c>
      <c r="S16" s="88">
        <v>0</v>
      </c>
      <c r="T16" s="88">
        <v>-0.17396703042780728</v>
      </c>
      <c r="U16" s="88">
        <v>-1.7769870319490021E-4</v>
      </c>
      <c r="V16" s="88">
        <v>0</v>
      </c>
    </row>
    <row r="17" spans="1:28" x14ac:dyDescent="0.3">
      <c r="A17" t="s">
        <v>254</v>
      </c>
      <c r="B17" t="s">
        <v>29</v>
      </c>
      <c r="C17" t="s">
        <v>76</v>
      </c>
      <c r="D17" s="72" t="s">
        <v>9</v>
      </c>
      <c r="E17" s="88">
        <v>103.37627776404456</v>
      </c>
      <c r="F17" s="88">
        <v>2.1031141280190706</v>
      </c>
      <c r="G17" s="88">
        <v>29.62437469888442</v>
      </c>
      <c r="H17" s="88">
        <v>135.10376659094806</v>
      </c>
      <c r="I17" s="88">
        <v>2.3668810052914635</v>
      </c>
      <c r="J17" s="88">
        <v>3.8104228943347578</v>
      </c>
      <c r="K17" s="88">
        <v>0</v>
      </c>
      <c r="L17" s="88" t="s">
        <v>129</v>
      </c>
      <c r="M17" s="88" t="s">
        <v>129</v>
      </c>
      <c r="N17" s="88" t="s">
        <v>129</v>
      </c>
      <c r="O17" s="88" t="s">
        <v>129</v>
      </c>
      <c r="P17" s="88" t="s">
        <v>129</v>
      </c>
      <c r="Q17" s="88" t="s">
        <v>129</v>
      </c>
      <c r="R17" s="88">
        <v>0.24398272799999998</v>
      </c>
      <c r="S17" s="88">
        <v>1.0311610000000002</v>
      </c>
      <c r="T17" s="88">
        <v>0.43055775228631621</v>
      </c>
      <c r="U17" s="88">
        <v>4.3633207E-2</v>
      </c>
      <c r="V17" s="88">
        <v>-20.326028468301288</v>
      </c>
    </row>
    <row r="18" spans="1:28" x14ac:dyDescent="0.3">
      <c r="A18" t="s">
        <v>249</v>
      </c>
      <c r="B18" t="s">
        <v>30</v>
      </c>
      <c r="C18" t="s">
        <v>77</v>
      </c>
      <c r="D18" s="72" t="s">
        <v>9</v>
      </c>
      <c r="E18" s="88">
        <v>483.84664844100655</v>
      </c>
      <c r="F18" s="88">
        <v>133.80058417168163</v>
      </c>
      <c r="G18" s="88">
        <v>85.532937269515813</v>
      </c>
      <c r="H18" s="88">
        <v>703.18016988220404</v>
      </c>
      <c r="I18" s="88">
        <v>161.80563610223578</v>
      </c>
      <c r="J18" s="88">
        <v>5.6593076491048633</v>
      </c>
      <c r="K18" s="88">
        <v>0</v>
      </c>
      <c r="L18" s="88" t="s">
        <v>129</v>
      </c>
      <c r="M18" s="88" t="s">
        <v>129</v>
      </c>
      <c r="N18" s="88" t="s">
        <v>129</v>
      </c>
      <c r="O18" s="88" t="s">
        <v>129</v>
      </c>
      <c r="P18" s="88" t="s">
        <v>129</v>
      </c>
      <c r="Q18" s="88" t="s">
        <v>129</v>
      </c>
      <c r="R18" s="88">
        <v>42.8847375</v>
      </c>
      <c r="S18" s="88">
        <v>65.60269000000001</v>
      </c>
      <c r="T18" s="88">
        <v>3.8997274870332315</v>
      </c>
      <c r="U18" s="88">
        <v>3.5056882686014466</v>
      </c>
      <c r="V18" s="88">
        <v>-101.45459656959925</v>
      </c>
    </row>
    <row r="19" spans="1:28" x14ac:dyDescent="0.3">
      <c r="A19" t="s">
        <v>250</v>
      </c>
      <c r="B19" t="s">
        <v>31</v>
      </c>
      <c r="C19" t="s">
        <v>78</v>
      </c>
      <c r="D19" s="72" t="s">
        <v>9</v>
      </c>
      <c r="E19" s="88">
        <v>38.221678601446541</v>
      </c>
      <c r="F19" s="88">
        <v>0</v>
      </c>
      <c r="G19" s="88">
        <v>0.12369818087739945</v>
      </c>
      <c r="H19" s="88">
        <v>38.345376782323939</v>
      </c>
      <c r="I19" s="88">
        <v>0</v>
      </c>
      <c r="J19" s="88">
        <v>-0.12369818087739945</v>
      </c>
      <c r="K19" s="88">
        <v>0</v>
      </c>
      <c r="L19" s="88" t="s">
        <v>129</v>
      </c>
      <c r="M19" s="88" t="s">
        <v>129</v>
      </c>
      <c r="N19" s="88" t="s">
        <v>129</v>
      </c>
      <c r="O19" s="88" t="s">
        <v>129</v>
      </c>
      <c r="P19" s="88" t="s">
        <v>129</v>
      </c>
      <c r="Q19" s="88" t="s">
        <v>129</v>
      </c>
      <c r="R19" s="88">
        <v>0</v>
      </c>
      <c r="S19" s="88">
        <v>0</v>
      </c>
      <c r="T19" s="88">
        <v>-37.419023350816161</v>
      </c>
      <c r="U19" s="88">
        <v>-3.8221678601446547E-2</v>
      </c>
      <c r="V19" s="88">
        <v>0</v>
      </c>
    </row>
    <row r="20" spans="1:28" x14ac:dyDescent="0.3">
      <c r="A20" t="s">
        <v>251</v>
      </c>
      <c r="B20" t="s">
        <v>32</v>
      </c>
      <c r="C20" t="s">
        <v>79</v>
      </c>
      <c r="D20" s="72" t="s">
        <v>9</v>
      </c>
      <c r="E20" s="88">
        <v>522.06832704245312</v>
      </c>
      <c r="F20" s="88">
        <v>133.80058417168163</v>
      </c>
      <c r="G20" s="88">
        <v>85.656635450393225</v>
      </c>
      <c r="H20" s="88">
        <v>741.52554666452795</v>
      </c>
      <c r="I20" s="88">
        <v>161.80563610223578</v>
      </c>
      <c r="J20" s="88">
        <v>5.5356094682274639</v>
      </c>
      <c r="K20" s="88">
        <v>0</v>
      </c>
      <c r="L20" s="88" t="s">
        <v>129</v>
      </c>
      <c r="M20" s="88" t="s">
        <v>129</v>
      </c>
      <c r="N20" s="88" t="s">
        <v>129</v>
      </c>
      <c r="O20" s="88" t="s">
        <v>129</v>
      </c>
      <c r="P20" s="88" t="s">
        <v>129</v>
      </c>
      <c r="Q20" s="88" t="s">
        <v>129</v>
      </c>
      <c r="R20" s="88">
        <v>42.8847375</v>
      </c>
      <c r="S20" s="88">
        <v>65.60269000000001</v>
      </c>
      <c r="T20" s="88">
        <v>-33.519295863782929</v>
      </c>
      <c r="U20" s="88">
        <v>3.4674665899999999</v>
      </c>
      <c r="V20" s="88">
        <v>-101.45459656959925</v>
      </c>
    </row>
    <row r="21" spans="1:28" x14ac:dyDescent="0.3">
      <c r="A21" t="s">
        <v>261</v>
      </c>
      <c r="B21" t="s">
        <v>33</v>
      </c>
      <c r="C21" t="s">
        <v>80</v>
      </c>
      <c r="D21" s="72" t="s">
        <v>8</v>
      </c>
      <c r="E21" s="88">
        <v>0</v>
      </c>
      <c r="F21" s="88">
        <v>0</v>
      </c>
      <c r="G21" s="88">
        <v>0</v>
      </c>
      <c r="H21" s="88">
        <v>0</v>
      </c>
      <c r="I21" s="88">
        <v>0</v>
      </c>
      <c r="J21" s="88">
        <v>0</v>
      </c>
      <c r="K21" s="88">
        <v>0</v>
      </c>
      <c r="L21" s="88" t="s">
        <v>129</v>
      </c>
      <c r="M21" s="88" t="s">
        <v>129</v>
      </c>
      <c r="N21" s="88" t="s">
        <v>129</v>
      </c>
      <c r="O21" s="88" t="s">
        <v>129</v>
      </c>
      <c r="P21" s="88" t="s">
        <v>129</v>
      </c>
      <c r="Q21" s="88" t="s">
        <v>129</v>
      </c>
      <c r="R21" s="88">
        <v>0</v>
      </c>
      <c r="S21" s="88">
        <v>0</v>
      </c>
      <c r="T21" s="88">
        <v>0</v>
      </c>
      <c r="U21" s="88">
        <v>0</v>
      </c>
      <c r="V21" s="88">
        <v>0</v>
      </c>
    </row>
    <row r="22" spans="1:28" x14ac:dyDescent="0.3">
      <c r="A22" t="s">
        <v>259</v>
      </c>
      <c r="B22" t="s">
        <v>34</v>
      </c>
      <c r="C22" t="s">
        <v>81</v>
      </c>
      <c r="D22" s="72" t="s">
        <v>9</v>
      </c>
      <c r="E22" s="88">
        <v>0</v>
      </c>
      <c r="F22" s="88">
        <v>0</v>
      </c>
      <c r="G22" s="88">
        <v>0</v>
      </c>
      <c r="H22" s="88">
        <v>0</v>
      </c>
      <c r="I22" s="88">
        <v>0</v>
      </c>
      <c r="J22" s="88">
        <v>0</v>
      </c>
      <c r="K22" s="88">
        <v>0</v>
      </c>
      <c r="L22" s="88" t="s">
        <v>129</v>
      </c>
      <c r="M22" s="88" t="s">
        <v>129</v>
      </c>
      <c r="N22" s="88" t="s">
        <v>129</v>
      </c>
      <c r="O22" s="88" t="s">
        <v>129</v>
      </c>
      <c r="P22" s="88" t="s">
        <v>129</v>
      </c>
      <c r="Q22" s="88" t="s">
        <v>129</v>
      </c>
      <c r="R22" s="88">
        <v>0</v>
      </c>
      <c r="S22" s="88">
        <v>0</v>
      </c>
      <c r="T22" s="88">
        <v>0</v>
      </c>
      <c r="U22" s="88">
        <v>0</v>
      </c>
      <c r="V22" s="88">
        <v>0</v>
      </c>
    </row>
    <row r="23" spans="1:28" x14ac:dyDescent="0.3">
      <c r="A23" t="s">
        <v>246</v>
      </c>
      <c r="B23" t="s">
        <v>35</v>
      </c>
      <c r="C23" t="s">
        <v>82</v>
      </c>
      <c r="D23" s="72" t="s">
        <v>9</v>
      </c>
      <c r="E23" s="88">
        <v>0</v>
      </c>
      <c r="F23" s="88">
        <v>0</v>
      </c>
      <c r="G23" s="88">
        <v>0</v>
      </c>
      <c r="H23" s="88">
        <v>0</v>
      </c>
      <c r="I23" s="88">
        <v>0</v>
      </c>
      <c r="J23" s="88">
        <v>0</v>
      </c>
      <c r="K23" s="88">
        <v>0</v>
      </c>
      <c r="L23" s="88" t="s">
        <v>129</v>
      </c>
      <c r="M23" s="88" t="s">
        <v>129</v>
      </c>
      <c r="N23" s="88" t="s">
        <v>129</v>
      </c>
      <c r="O23" s="88" t="s">
        <v>129</v>
      </c>
      <c r="P23" s="88" t="s">
        <v>129</v>
      </c>
      <c r="Q23" s="88" t="s">
        <v>129</v>
      </c>
      <c r="R23" s="88">
        <v>0</v>
      </c>
      <c r="S23" s="88">
        <v>0</v>
      </c>
      <c r="T23" s="88">
        <v>0</v>
      </c>
      <c r="U23" s="88">
        <v>0</v>
      </c>
      <c r="V23" s="88">
        <v>0</v>
      </c>
    </row>
    <row r="24" spans="1:28" x14ac:dyDescent="0.3">
      <c r="A24" t="s">
        <v>233</v>
      </c>
      <c r="B24" t="s">
        <v>36</v>
      </c>
      <c r="C24" t="s">
        <v>83</v>
      </c>
      <c r="D24" s="72" t="s">
        <v>37</v>
      </c>
      <c r="E24" s="88" t="s">
        <v>321</v>
      </c>
      <c r="F24" s="88" t="s">
        <v>321</v>
      </c>
      <c r="G24" s="88" t="s">
        <v>321</v>
      </c>
      <c r="H24" s="88" t="s">
        <v>321</v>
      </c>
      <c r="I24" s="88" t="s">
        <v>321</v>
      </c>
      <c r="J24" s="88" t="s">
        <v>321</v>
      </c>
      <c r="K24" s="88" t="s">
        <v>321</v>
      </c>
      <c r="L24" s="88" t="s">
        <v>129</v>
      </c>
      <c r="M24" s="88" t="s">
        <v>129</v>
      </c>
      <c r="N24" s="88" t="s">
        <v>129</v>
      </c>
      <c r="O24" s="88" t="s">
        <v>129</v>
      </c>
      <c r="P24" s="88" t="s">
        <v>129</v>
      </c>
      <c r="Q24" s="88" t="s">
        <v>129</v>
      </c>
      <c r="R24" s="88" t="s">
        <v>321</v>
      </c>
      <c r="S24" s="88" t="s">
        <v>321</v>
      </c>
      <c r="T24" s="88" t="s">
        <v>321</v>
      </c>
      <c r="U24" s="88" t="s">
        <v>321</v>
      </c>
      <c r="V24" s="88" t="s">
        <v>321</v>
      </c>
    </row>
    <row r="25" spans="1:28" x14ac:dyDescent="0.3">
      <c r="A25" t="s">
        <v>240</v>
      </c>
      <c r="B25" t="s">
        <v>38</v>
      </c>
      <c r="C25" t="s">
        <v>84</v>
      </c>
      <c r="D25" s="72" t="s">
        <v>8</v>
      </c>
      <c r="E25" s="88">
        <v>1.1493674044958716E-3</v>
      </c>
      <c r="F25" s="88">
        <v>8.5118574996041285E-4</v>
      </c>
      <c r="G25" s="88">
        <v>4.5150815609763502E-4</v>
      </c>
      <c r="H25" s="88">
        <v>2.4520613105539196E-3</v>
      </c>
      <c r="I25" s="88">
        <v>1.005506245343008E-3</v>
      </c>
      <c r="J25" s="88">
        <v>1.0964394733401766E-5</v>
      </c>
      <c r="K25" s="88">
        <v>0</v>
      </c>
      <c r="L25" s="88" t="s">
        <v>129</v>
      </c>
      <c r="M25" s="88" t="s">
        <v>129</v>
      </c>
      <c r="N25" s="88" t="s">
        <v>129</v>
      </c>
      <c r="O25" s="88" t="s">
        <v>129</v>
      </c>
      <c r="P25" s="88" t="s">
        <v>129</v>
      </c>
      <c r="Q25" s="88" t="s">
        <v>129</v>
      </c>
      <c r="R25" s="88">
        <v>2.8861762050000003E-4</v>
      </c>
      <c r="S25" s="88">
        <v>4.1733804999999997E-4</v>
      </c>
      <c r="T25" s="88">
        <v>2.1609334600331752E-5</v>
      </c>
      <c r="U25" s="88">
        <v>1.86981784E-5</v>
      </c>
      <c r="V25" s="88">
        <v>-4.2451400002982545E-4</v>
      </c>
    </row>
    <row r="26" spans="1:28" x14ac:dyDescent="0.3">
      <c r="A26" t="s">
        <v>245</v>
      </c>
      <c r="B26" t="s">
        <v>40</v>
      </c>
      <c r="C26" t="s">
        <v>85</v>
      </c>
      <c r="D26" s="72" t="s">
        <v>8</v>
      </c>
      <c r="E26" s="88">
        <v>3.7055777408254138</v>
      </c>
      <c r="F26" s="88">
        <v>6.6496495013559631</v>
      </c>
      <c r="G26" s="88">
        <v>1.7388796185652817</v>
      </c>
      <c r="H26" s="88">
        <v>12.094106860746658</v>
      </c>
      <c r="I26" s="88">
        <v>14.179053679749323</v>
      </c>
      <c r="J26" s="88">
        <v>4.2584443929260703E-2</v>
      </c>
      <c r="K26" s="88">
        <v>0</v>
      </c>
      <c r="L26" s="88" t="s">
        <v>129</v>
      </c>
      <c r="M26" s="88" t="s">
        <v>129</v>
      </c>
      <c r="N26" s="88" t="s">
        <v>129</v>
      </c>
      <c r="O26" s="88" t="s">
        <v>129</v>
      </c>
      <c r="P26" s="88" t="s">
        <v>129</v>
      </c>
      <c r="Q26" s="88" t="s">
        <v>129</v>
      </c>
      <c r="R26" s="88">
        <v>6.1438617899999999E-2</v>
      </c>
      <c r="S26" s="88">
        <v>3.2603362499999995</v>
      </c>
      <c r="T26" s="88">
        <v>0.11778677243961887</v>
      </c>
      <c r="U26" s="88">
        <v>20.059824843000001</v>
      </c>
      <c r="V26" s="88">
        <v>-0.50815146514226672</v>
      </c>
    </row>
    <row r="27" spans="1:28" x14ac:dyDescent="0.3">
      <c r="A27" t="s">
        <v>260</v>
      </c>
      <c r="B27" t="s">
        <v>41</v>
      </c>
      <c r="C27" t="s">
        <v>86</v>
      </c>
      <c r="D27" s="72" t="s">
        <v>8</v>
      </c>
      <c r="E27" s="88">
        <v>2.5056208111554341E-3</v>
      </c>
      <c r="F27" s="88">
        <v>8.0120247128331916E-5</v>
      </c>
      <c r="G27" s="88">
        <v>4.5340496539960336E-5</v>
      </c>
      <c r="H27" s="88">
        <v>2.6310815548237264E-3</v>
      </c>
      <c r="I27" s="88">
        <v>8.9484352421617889E-5</v>
      </c>
      <c r="J27" s="88">
        <v>3.8593845767234867E-5</v>
      </c>
      <c r="K27" s="88">
        <v>0</v>
      </c>
      <c r="L27" s="88" t="s">
        <v>129</v>
      </c>
      <c r="M27" s="88" t="s">
        <v>129</v>
      </c>
      <c r="N27" s="88" t="s">
        <v>129</v>
      </c>
      <c r="O27" s="88" t="s">
        <v>129</v>
      </c>
      <c r="P27" s="88" t="s">
        <v>129</v>
      </c>
      <c r="Q27" s="88" t="s">
        <v>129</v>
      </c>
      <c r="R27" s="88">
        <v>8.4175145999999999E-6</v>
      </c>
      <c r="S27" s="88">
        <v>3.9283115000000004E-5</v>
      </c>
      <c r="T27" s="88">
        <v>1.4407212388948245E-5</v>
      </c>
      <c r="U27" s="88">
        <v>1.20089375E-6</v>
      </c>
      <c r="V27" s="88">
        <v>-4.380140607961044E-4</v>
      </c>
    </row>
    <row r="28" spans="1:28" x14ac:dyDescent="0.3">
      <c r="A28" t="s">
        <v>224</v>
      </c>
      <c r="B28" t="s">
        <v>42</v>
      </c>
      <c r="C28" t="s">
        <v>87</v>
      </c>
      <c r="D28" s="72" t="s">
        <v>8</v>
      </c>
      <c r="E28" s="88">
        <v>0</v>
      </c>
      <c r="F28" s="88">
        <v>0</v>
      </c>
      <c r="G28" s="88">
        <v>0</v>
      </c>
      <c r="H28" s="88">
        <v>0</v>
      </c>
      <c r="I28" s="88">
        <v>0</v>
      </c>
      <c r="J28" s="88">
        <v>0</v>
      </c>
      <c r="K28" s="88">
        <v>0</v>
      </c>
      <c r="L28" s="88" t="s">
        <v>129</v>
      </c>
      <c r="M28" s="88" t="s">
        <v>129</v>
      </c>
      <c r="N28" s="88" t="s">
        <v>129</v>
      </c>
      <c r="O28" s="88" t="s">
        <v>129</v>
      </c>
      <c r="P28" s="88" t="s">
        <v>129</v>
      </c>
      <c r="Q28" s="88" t="s">
        <v>129</v>
      </c>
      <c r="R28" s="88">
        <v>0</v>
      </c>
      <c r="S28" s="88">
        <v>0</v>
      </c>
      <c r="T28" s="88">
        <v>0</v>
      </c>
      <c r="U28" s="88">
        <v>0</v>
      </c>
      <c r="V28" s="88">
        <v>0</v>
      </c>
    </row>
    <row r="29" spans="1:28" x14ac:dyDescent="0.3">
      <c r="A29" t="s">
        <v>244</v>
      </c>
      <c r="B29" t="s">
        <v>43</v>
      </c>
      <c r="C29" t="s">
        <v>88</v>
      </c>
      <c r="D29" s="72" t="s">
        <v>8</v>
      </c>
      <c r="E29" s="88">
        <v>0</v>
      </c>
      <c r="F29" s="88">
        <v>0</v>
      </c>
      <c r="G29" s="88">
        <v>0</v>
      </c>
      <c r="H29" s="88">
        <v>0</v>
      </c>
      <c r="I29" s="88">
        <v>0</v>
      </c>
      <c r="J29" s="88">
        <v>0</v>
      </c>
      <c r="K29" s="88">
        <v>0</v>
      </c>
      <c r="L29" s="88" t="s">
        <v>129</v>
      </c>
      <c r="M29" s="88" t="s">
        <v>129</v>
      </c>
      <c r="N29" s="88" t="s">
        <v>129</v>
      </c>
      <c r="O29" s="88" t="s">
        <v>129</v>
      </c>
      <c r="P29" s="88" t="s">
        <v>129</v>
      </c>
      <c r="Q29" s="88" t="s">
        <v>129</v>
      </c>
      <c r="R29" s="88">
        <v>0</v>
      </c>
      <c r="S29" s="88">
        <v>0</v>
      </c>
      <c r="T29" s="88">
        <v>0</v>
      </c>
      <c r="U29" s="88">
        <v>0</v>
      </c>
      <c r="V29" s="88">
        <v>0</v>
      </c>
    </row>
    <row r="30" spans="1:28" x14ac:dyDescent="0.3">
      <c r="A30" t="s">
        <v>243</v>
      </c>
      <c r="B30" t="s">
        <v>44</v>
      </c>
      <c r="C30" t="s">
        <v>89</v>
      </c>
      <c r="D30" s="72" t="s">
        <v>8</v>
      </c>
      <c r="E30" s="88">
        <v>0</v>
      </c>
      <c r="F30" s="88">
        <v>0</v>
      </c>
      <c r="G30" s="88">
        <v>0</v>
      </c>
      <c r="H30" s="88">
        <v>0</v>
      </c>
      <c r="I30" s="88">
        <v>0</v>
      </c>
      <c r="J30" s="88">
        <v>0</v>
      </c>
      <c r="K30" s="88">
        <v>0</v>
      </c>
      <c r="L30" s="88" t="s">
        <v>129</v>
      </c>
      <c r="M30" s="88" t="s">
        <v>129</v>
      </c>
      <c r="N30" s="88" t="s">
        <v>129</v>
      </c>
      <c r="O30" s="88" t="s">
        <v>129</v>
      </c>
      <c r="P30" s="88" t="s">
        <v>129</v>
      </c>
      <c r="Q30" s="88" t="s">
        <v>129</v>
      </c>
      <c r="R30" s="88">
        <v>0</v>
      </c>
      <c r="S30" s="88">
        <v>0</v>
      </c>
      <c r="T30" s="88">
        <v>0</v>
      </c>
      <c r="U30" s="88">
        <v>0</v>
      </c>
      <c r="V30" s="88">
        <v>0</v>
      </c>
    </row>
    <row r="31" spans="1:28" x14ac:dyDescent="0.3">
      <c r="A31" t="s">
        <v>225</v>
      </c>
      <c r="B31" t="s">
        <v>45</v>
      </c>
      <c r="C31" t="s">
        <v>90</v>
      </c>
      <c r="D31" s="72" t="s">
        <v>9</v>
      </c>
      <c r="E31" s="88">
        <v>0</v>
      </c>
      <c r="F31" s="88">
        <v>0</v>
      </c>
      <c r="G31" s="88">
        <v>0</v>
      </c>
      <c r="H31" s="88">
        <v>0</v>
      </c>
      <c r="I31" s="88">
        <v>0</v>
      </c>
      <c r="J31" s="88">
        <v>0</v>
      </c>
      <c r="K31" s="88">
        <v>0</v>
      </c>
      <c r="L31" s="88" t="s">
        <v>129</v>
      </c>
      <c r="M31" s="88" t="s">
        <v>129</v>
      </c>
      <c r="N31" s="88" t="s">
        <v>129</v>
      </c>
      <c r="O31" s="88" t="s">
        <v>129</v>
      </c>
      <c r="P31" s="88" t="s">
        <v>129</v>
      </c>
      <c r="Q31" s="88" t="s">
        <v>129</v>
      </c>
      <c r="R31" s="88">
        <v>0</v>
      </c>
      <c r="S31" s="88">
        <v>0</v>
      </c>
      <c r="T31" s="88">
        <v>0</v>
      </c>
      <c r="U31" s="88">
        <v>0</v>
      </c>
      <c r="V31" s="88">
        <v>0</v>
      </c>
      <c r="W31" s="75"/>
      <c r="X31" s="75"/>
      <c r="Y31" s="75"/>
      <c r="Z31" s="75"/>
      <c r="AA31" s="75"/>
      <c r="AB31" s="75"/>
    </row>
    <row r="32" spans="1:28" x14ac:dyDescent="0.3">
      <c r="A32" t="s">
        <v>226</v>
      </c>
      <c r="B32" t="s">
        <v>46</v>
      </c>
      <c r="C32" t="s">
        <v>91</v>
      </c>
      <c r="D32" s="72" t="s">
        <v>9</v>
      </c>
      <c r="E32" s="88">
        <v>0</v>
      </c>
      <c r="F32" s="88">
        <v>0</v>
      </c>
      <c r="G32" s="88">
        <v>0</v>
      </c>
      <c r="H32" s="88">
        <v>0</v>
      </c>
      <c r="I32" s="88">
        <v>0</v>
      </c>
      <c r="J32" s="88">
        <v>0</v>
      </c>
      <c r="K32" s="88">
        <v>0</v>
      </c>
      <c r="L32" s="88" t="s">
        <v>129</v>
      </c>
      <c r="M32" s="88" t="s">
        <v>129</v>
      </c>
      <c r="N32" s="88" t="s">
        <v>129</v>
      </c>
      <c r="O32" s="88" t="s">
        <v>129</v>
      </c>
      <c r="P32" s="88" t="s">
        <v>129</v>
      </c>
      <c r="Q32" s="88" t="s">
        <v>129</v>
      </c>
      <c r="R32" s="88">
        <v>0</v>
      </c>
      <c r="S32" s="88">
        <v>0</v>
      </c>
      <c r="T32" s="88">
        <v>0</v>
      </c>
      <c r="U32" s="88">
        <v>0</v>
      </c>
      <c r="V32" s="88">
        <v>0</v>
      </c>
    </row>
    <row r="33" spans="1:22" x14ac:dyDescent="0.3">
      <c r="A33" t="s">
        <v>255</v>
      </c>
      <c r="B33" t="s">
        <v>159</v>
      </c>
      <c r="C33" t="s">
        <v>146</v>
      </c>
      <c r="D33" s="72" t="s">
        <v>256</v>
      </c>
      <c r="E33" s="88">
        <v>1.8181950350455826E-6</v>
      </c>
      <c r="F33" s="88">
        <v>7.0200360409370012E-7</v>
      </c>
      <c r="G33" s="88">
        <v>6.0050317120480502E-7</v>
      </c>
      <c r="H33" s="88">
        <v>3.1207018103440877E-6</v>
      </c>
      <c r="I33" s="88">
        <v>1.0554886288189158E-6</v>
      </c>
      <c r="J33" s="88">
        <v>5.2379190373097707E-9</v>
      </c>
      <c r="K33" s="88">
        <v>0</v>
      </c>
      <c r="L33" s="88" t="s">
        <v>129</v>
      </c>
      <c r="M33" s="88" t="s">
        <v>129</v>
      </c>
      <c r="N33" s="88" t="s">
        <v>129</v>
      </c>
      <c r="O33" s="88" t="s">
        <v>129</v>
      </c>
      <c r="P33" s="88" t="s">
        <v>129</v>
      </c>
      <c r="Q33" s="88" t="s">
        <v>129</v>
      </c>
      <c r="R33" s="88">
        <v>8.4628486800000001E-7</v>
      </c>
      <c r="S33" s="88">
        <v>3.4419375000000001E-7</v>
      </c>
      <c r="T33" s="88">
        <v>4.4500283597562781E-8</v>
      </c>
      <c r="U33" s="88">
        <v>2.2774539699999998E-8</v>
      </c>
      <c r="V33" s="88">
        <v>-5.7196829477923787E-7</v>
      </c>
    </row>
    <row r="34" spans="1:22" x14ac:dyDescent="0.3">
      <c r="A34" t="s">
        <v>241</v>
      </c>
      <c r="B34" t="s">
        <v>160</v>
      </c>
      <c r="C34" t="s">
        <v>148</v>
      </c>
      <c r="D34" s="72" t="s">
        <v>242</v>
      </c>
      <c r="E34" s="88">
        <v>3.2560462455086379</v>
      </c>
      <c r="F34" s="88">
        <v>0.18111135166116907</v>
      </c>
      <c r="G34" s="88">
        <v>9.8914120166679401E-2</v>
      </c>
      <c r="H34" s="88">
        <v>3.5360717173364864</v>
      </c>
      <c r="I34" s="88">
        <v>0.20409299561303523</v>
      </c>
      <c r="J34" s="88">
        <v>8.0617970331180566E-2</v>
      </c>
      <c r="K34" s="88">
        <v>0</v>
      </c>
      <c r="L34" s="88" t="s">
        <v>129</v>
      </c>
      <c r="M34" s="88" t="s">
        <v>129</v>
      </c>
      <c r="N34" s="88" t="s">
        <v>129</v>
      </c>
      <c r="O34" s="88" t="s">
        <v>129</v>
      </c>
      <c r="P34" s="88" t="s">
        <v>129</v>
      </c>
      <c r="Q34" s="88" t="s">
        <v>129</v>
      </c>
      <c r="R34" s="88">
        <v>2.035082874E-2</v>
      </c>
      <c r="S34" s="88">
        <v>8.8799252500000009E-2</v>
      </c>
      <c r="T34" s="88">
        <v>3.1004835967089667E-2</v>
      </c>
      <c r="U34" s="88">
        <v>2.79626272E-3</v>
      </c>
      <c r="V34" s="88">
        <v>-1.0350722969107098</v>
      </c>
    </row>
    <row r="35" spans="1:22" x14ac:dyDescent="0.3">
      <c r="A35" t="s">
        <v>291</v>
      </c>
      <c r="B35" t="s">
        <v>161</v>
      </c>
      <c r="C35" t="s">
        <v>149</v>
      </c>
      <c r="D35" s="72" t="s">
        <v>150</v>
      </c>
      <c r="E35" s="88">
        <v>164.45902447779724</v>
      </c>
      <c r="F35" s="88">
        <v>66.147526397306621</v>
      </c>
      <c r="G35" s="88">
        <v>25.857327838566604</v>
      </c>
      <c r="H35" s="88">
        <v>256.46387871367045</v>
      </c>
      <c r="I35" s="88">
        <v>77.81558667809756</v>
      </c>
      <c r="J35" s="88">
        <v>1.1149529941481042</v>
      </c>
      <c r="K35" s="88">
        <v>0</v>
      </c>
      <c r="L35" s="88" t="s">
        <v>129</v>
      </c>
      <c r="M35" s="88" t="s">
        <v>129</v>
      </c>
      <c r="N35" s="88" t="s">
        <v>129</v>
      </c>
      <c r="O35" s="88" t="s">
        <v>129</v>
      </c>
      <c r="P35" s="88" t="s">
        <v>129</v>
      </c>
      <c r="Q35" s="88" t="s">
        <v>129</v>
      </c>
      <c r="R35" s="88">
        <v>20.493423719999999</v>
      </c>
      <c r="S35" s="88">
        <v>32.4322625</v>
      </c>
      <c r="T35" s="88">
        <v>3.0563122713877307</v>
      </c>
      <c r="U35" s="88">
        <v>6.1214672399999994</v>
      </c>
      <c r="V35" s="88">
        <v>-22.308485348567839</v>
      </c>
    </row>
    <row r="36" spans="1:22" x14ac:dyDescent="0.3">
      <c r="A36" t="s">
        <v>239</v>
      </c>
      <c r="B36" t="s">
        <v>162</v>
      </c>
      <c r="C36" t="s">
        <v>151</v>
      </c>
      <c r="D36" s="72" t="s">
        <v>152</v>
      </c>
      <c r="E36" s="88">
        <v>4.4771749225404919E-8</v>
      </c>
      <c r="F36" s="88">
        <v>4.2944323173114459E-9</v>
      </c>
      <c r="G36" s="88">
        <v>1.6344111883068614E-9</v>
      </c>
      <c r="H36" s="88">
        <v>5.0700592731023223E-8</v>
      </c>
      <c r="I36" s="88">
        <v>4.7423978952682926E-9</v>
      </c>
      <c r="J36" s="88">
        <v>1.2568739611099035E-10</v>
      </c>
      <c r="K36" s="88">
        <v>0</v>
      </c>
      <c r="L36" s="88" t="s">
        <v>129</v>
      </c>
      <c r="M36" s="88" t="s">
        <v>129</v>
      </c>
      <c r="N36" s="88" t="s">
        <v>129</v>
      </c>
      <c r="O36" s="88" t="s">
        <v>129</v>
      </c>
      <c r="P36" s="88" t="s">
        <v>129</v>
      </c>
      <c r="Q36" s="88" t="s">
        <v>129</v>
      </c>
      <c r="R36" s="88">
        <v>1.0029170910000001E-9</v>
      </c>
      <c r="S36" s="88">
        <v>2.1055686250000002E-9</v>
      </c>
      <c r="T36" s="88">
        <v>4.3881262380403463E-10</v>
      </c>
      <c r="U36" s="88">
        <v>2.5903156399999998E-10</v>
      </c>
      <c r="V36" s="88">
        <v>-2.559704876090392E-9</v>
      </c>
    </row>
    <row r="37" spans="1:22" x14ac:dyDescent="0.3">
      <c r="A37" t="s">
        <v>296</v>
      </c>
      <c r="B37" t="s">
        <v>163</v>
      </c>
      <c r="C37" t="s">
        <v>153</v>
      </c>
      <c r="D37" s="72" t="s">
        <v>152</v>
      </c>
      <c r="E37" s="88">
        <v>1.8361132219763115E-7</v>
      </c>
      <c r="F37" s="88">
        <v>9.4956201184816019E-8</v>
      </c>
      <c r="G37" s="88">
        <v>2.2838373934259866E-8</v>
      </c>
      <c r="H37" s="88">
        <v>3.0140589731670704E-7</v>
      </c>
      <c r="I37" s="88">
        <v>1.1564229448390244E-7</v>
      </c>
      <c r="J37" s="88">
        <v>3.100360554028748E-9</v>
      </c>
      <c r="K37" s="88">
        <v>0</v>
      </c>
      <c r="L37" s="88" t="s">
        <v>129</v>
      </c>
      <c r="M37" s="88" t="s">
        <v>129</v>
      </c>
      <c r="N37" s="88" t="s">
        <v>129</v>
      </c>
      <c r="O37" s="88" t="s">
        <v>129</v>
      </c>
      <c r="P37" s="88" t="s">
        <v>129</v>
      </c>
      <c r="Q37" s="88" t="s">
        <v>129</v>
      </c>
      <c r="R37" s="88">
        <v>6.9715027800000001E-9</v>
      </c>
      <c r="S37" s="88">
        <v>4.6557212500000001E-8</v>
      </c>
      <c r="T37" s="88">
        <v>1.9762095749053724E-8</v>
      </c>
      <c r="U37" s="88">
        <v>7.9633284800000007E-9</v>
      </c>
      <c r="V37" s="88">
        <v>-2.999575448628237E-8</v>
      </c>
    </row>
    <row r="38" spans="1:22" x14ac:dyDescent="0.3">
      <c r="A38" t="s">
        <v>262</v>
      </c>
      <c r="B38" t="s">
        <v>164</v>
      </c>
      <c r="C38" t="s">
        <v>154</v>
      </c>
      <c r="D38" s="72" t="s">
        <v>203</v>
      </c>
      <c r="E38" s="88">
        <v>61.181620713051672</v>
      </c>
      <c r="F38" s="88">
        <v>80.896814475262786</v>
      </c>
      <c r="G38" s="88">
        <v>67.503042203439591</v>
      </c>
      <c r="H38" s="88">
        <v>209.58147739175405</v>
      </c>
      <c r="I38" s="88">
        <v>164.2232707870867</v>
      </c>
      <c r="J38" s="88">
        <v>1.6491646124161121</v>
      </c>
      <c r="K38" s="88">
        <v>0</v>
      </c>
      <c r="L38" s="88" t="s">
        <v>129</v>
      </c>
      <c r="M38" s="88" t="s">
        <v>129</v>
      </c>
      <c r="N38" s="88" t="s">
        <v>129</v>
      </c>
      <c r="O38" s="88" t="s">
        <v>129</v>
      </c>
      <c r="P38" s="88" t="s">
        <v>129</v>
      </c>
      <c r="Q38" s="88" t="s">
        <v>129</v>
      </c>
      <c r="R38" s="88">
        <v>2.8888477199999998</v>
      </c>
      <c r="S38" s="88">
        <v>39.663867500000002</v>
      </c>
      <c r="T38" s="88">
        <v>6.9217795539609304</v>
      </c>
      <c r="U38" s="88">
        <v>6.1442840199999997</v>
      </c>
      <c r="V38" s="88">
        <v>2775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77734375" customWidth="1"/>
    <col min="6" max="20" width="7.5546875" customWidth="1"/>
    <col min="21" max="26" width="9.21875" customWidth="1"/>
    <col min="27" max="37" width="8.109375" customWidth="1"/>
  </cols>
  <sheetData>
    <row r="1" spans="1:37" ht="18" x14ac:dyDescent="0.35">
      <c r="A1" s="5" t="s">
        <v>49</v>
      </c>
      <c r="O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f>IF(Gesamtüberblick!C39="","",Gesamtüberblick!C39)</f>
        <v>1.8181950350455826E-6</v>
      </c>
      <c r="D4" s="17">
        <f>IF(Gesamtüberblick!D39="","",Gesamtüberblick!D39)</f>
        <v>7.0200360409370012E-7</v>
      </c>
      <c r="E4" s="17">
        <f>IF(Gesamtüberblick!E39="","",Gesamtüberblick!E39)</f>
        <v>6.0050317120480502E-7</v>
      </c>
      <c r="F4" s="17">
        <f>IF(Gesamtüberblick!F39="","",Gesamtüberblick!F39)</f>
        <v>3.1207018103440877E-6</v>
      </c>
      <c r="G4" s="17">
        <f>IF(Gesamtüberblick!G39="","",Gesamtüberblick!G39)</f>
        <v>1.0554886288189158E-6</v>
      </c>
      <c r="H4" s="17">
        <f>IF(Gesamtüberblick!H39="","",Gesamtüberblick!H39)</f>
        <v>5.2379190373097707E-9</v>
      </c>
      <c r="I4" s="17">
        <f>IF(Gesamtüberblick!I39="","",Gesamtüberblick!I39)</f>
        <v>0</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4.1814283582003132E-6</v>
      </c>
      <c r="X4" s="17">
        <f>IF(Gesamtüberblick!$AE39="","",Gesamtüberblick!$AE39)</f>
        <v>0</v>
      </c>
      <c r="Y4" s="17">
        <f>IF(Gesamtüberblick!AF39="","",Gesamtüberblick!AF39)</f>
        <v>0</v>
      </c>
      <c r="Z4" s="17">
        <f>IF(Gesamtüberblick!AG39="","",Gesamtüberblick!AG39)</f>
        <v>4.1814283582003132E-6</v>
      </c>
      <c r="AA4" s="17">
        <f>IF(Gesamtüberblick!W39="","",Gesamtüberblick!W39)</f>
        <v>8.4628486800000001E-7</v>
      </c>
      <c r="AB4" s="17">
        <f>IF(Gesamtüberblick!X39="","",Gesamtüberblick!X39)</f>
        <v>3.4419375000000001E-7</v>
      </c>
      <c r="AC4" s="17">
        <f>IF(Gesamtüberblick!Y39="","",Gesamtüberblick!Y39)</f>
        <v>4.4500283597562781E-8</v>
      </c>
      <c r="AD4" s="17">
        <f>IF(Gesamtüberblick!Z39="","",Gesamtüberblick!Z39)</f>
        <v>2.2774539699999998E-8</v>
      </c>
      <c r="AE4" s="17">
        <f>IF(Gesamtüberblick!AB39="","",Gesamtüberblick!AB39)</f>
        <v>-2.2715576432447506E-9</v>
      </c>
      <c r="AF4" s="17">
        <f>IF(Gesamtüberblick!AC39="","",Gesamtüberblick!AC39)</f>
        <v>-5.6969673713599309E-7</v>
      </c>
      <c r="AG4" s="17">
        <f>IF(Gesamtüberblick!AA39="","",Gesamtüberblick!AA39)</f>
        <v>-5.7196829477923787E-7</v>
      </c>
      <c r="AH4" s="17">
        <f>IF(Gesamtüberblick!$AD39="","",Gesamtüberblick!$AD39)</f>
        <v>4.1814283582003132E-6</v>
      </c>
      <c r="AI4" s="17">
        <f>IF(Gesamtüberblick!$AE39="","",Gesamtüberblick!$AE39)</f>
        <v>0</v>
      </c>
      <c r="AJ4" s="17">
        <f>IF(Gesamtüberblick!AH39="","",Gesamtüberblick!AH39)</f>
        <v>1.2577534412975627E-6</v>
      </c>
      <c r="AK4" s="17">
        <f>IF(Gesamtüberblick!AI39="","",Gesamtüberblick!AI39)</f>
        <v>5.4391817994978759E-6</v>
      </c>
    </row>
    <row r="5" spans="1:37" ht="15" thickBot="1" x14ac:dyDescent="0.35">
      <c r="A5" s="56" t="s">
        <v>160</v>
      </c>
      <c r="B5" s="52" t="s">
        <v>192</v>
      </c>
      <c r="C5" s="17">
        <f>IF(Gesamtüberblick!C40="","",Gesamtüberblick!C40)</f>
        <v>3.2560462455086379</v>
      </c>
      <c r="D5" s="17">
        <f>IF(Gesamtüberblick!D40="","",Gesamtüberblick!D40)</f>
        <v>0.18111135166116907</v>
      </c>
      <c r="E5" s="17">
        <f>IF(Gesamtüberblick!E40="","",Gesamtüberblick!E40)</f>
        <v>9.8914120166679401E-2</v>
      </c>
      <c r="F5" s="17">
        <f>IF(Gesamtüberblick!F40="","",Gesamtüberblick!F40)</f>
        <v>3.5360717173364864</v>
      </c>
      <c r="G5" s="17">
        <f>IF(Gesamtüberblick!G40="","",Gesamtüberblick!G40)</f>
        <v>0.20409299561303523</v>
      </c>
      <c r="H5" s="17">
        <f>IF(Gesamtüberblick!H40="","",Gesamtüberblick!H40)</f>
        <v>8.0617970331180566E-2</v>
      </c>
      <c r="I5" s="17">
        <f>IF(Gesamtüberblick!I40="","",Gesamtüberblick!I40)</f>
        <v>0</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3.8207826832807021</v>
      </c>
      <c r="X5" s="17">
        <f>IF(Gesamtüberblick!$AE40="","",Gesamtüberblick!$AE40)</f>
        <v>0</v>
      </c>
      <c r="Y5" s="17">
        <f>IF(Gesamtüberblick!AF40="","",Gesamtüberblick!AF40)</f>
        <v>0</v>
      </c>
      <c r="Z5" s="17">
        <f>IF(Gesamtüberblick!AG40="","",Gesamtüberblick!AG40)</f>
        <v>3.8207826832807021</v>
      </c>
      <c r="AA5" s="17">
        <f>IF(Gesamtüberblick!W40="","",Gesamtüberblick!W40)</f>
        <v>2.035082874E-2</v>
      </c>
      <c r="AB5" s="17">
        <f>IF(Gesamtüberblick!X40="","",Gesamtüberblick!X40)</f>
        <v>8.8799252500000009E-2</v>
      </c>
      <c r="AC5" s="17">
        <f>IF(Gesamtüberblick!Y40="","",Gesamtüberblick!Y40)</f>
        <v>3.1004835967089667E-2</v>
      </c>
      <c r="AD5" s="17">
        <f>IF(Gesamtüberblick!Z40="","",Gesamtüberblick!Z40)</f>
        <v>2.79626272E-3</v>
      </c>
      <c r="AE5" s="17">
        <f>IF(Gesamtüberblick!AB40="","",Gesamtüberblick!AB40)</f>
        <v>-1.4542836315611804E-2</v>
      </c>
      <c r="AF5" s="17">
        <f>IF(Gesamtüberblick!AC40="","",Gesamtüberblick!AC40)</f>
        <v>-1.0205294605950981</v>
      </c>
      <c r="AG5" s="17">
        <f>IF(Gesamtüberblick!AA40="","",Gesamtüberblick!AA40)</f>
        <v>-1.0350722969107098</v>
      </c>
      <c r="AH5" s="17">
        <f>IF(Gesamtüberblick!$AD40="","",Gesamtüberblick!$AD40)</f>
        <v>3.8207826832807021</v>
      </c>
      <c r="AI5" s="17">
        <f>IF(Gesamtüberblick!$AE40="","",Gesamtüberblick!$AE40)</f>
        <v>0</v>
      </c>
      <c r="AJ5" s="17">
        <f>IF(Gesamtüberblick!AH40="","",Gesamtüberblick!AH40)</f>
        <v>0.14295117992708967</v>
      </c>
      <c r="AK5" s="17">
        <f>IF(Gesamtüberblick!AI40="","",Gesamtüberblick!AI40)</f>
        <v>3.9637338632077919</v>
      </c>
    </row>
    <row r="6" spans="1:37" ht="15" thickBot="1" x14ac:dyDescent="0.35">
      <c r="A6" s="56" t="s">
        <v>161</v>
      </c>
      <c r="B6" s="52" t="s">
        <v>150</v>
      </c>
      <c r="C6" s="17">
        <f>IF(Gesamtüberblick!C41="","",Gesamtüberblick!C41)</f>
        <v>164.45902447779724</v>
      </c>
      <c r="D6" s="17">
        <f>IF(Gesamtüberblick!D41="","",Gesamtüberblick!D41)</f>
        <v>66.147526397306621</v>
      </c>
      <c r="E6" s="17">
        <f>IF(Gesamtüberblick!E41="","",Gesamtüberblick!E41)</f>
        <v>25.857327838566604</v>
      </c>
      <c r="F6" s="17">
        <f>IF(Gesamtüberblick!F41="","",Gesamtüberblick!F41)</f>
        <v>256.46387871367045</v>
      </c>
      <c r="G6" s="17">
        <f>IF(Gesamtüberblick!G41="","",Gesamtüberblick!G41)</f>
        <v>77.81558667809756</v>
      </c>
      <c r="H6" s="17">
        <f>IF(Gesamtüberblick!H41="","",Gesamtüberblick!H41)</f>
        <v>1.1149529941481042</v>
      </c>
      <c r="I6" s="17">
        <f>IF(Gesamtüberblick!I41="","",Gesamtüberblick!I41)</f>
        <v>0</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335.39441838591608</v>
      </c>
      <c r="X6" s="17">
        <f>IF(Gesamtüberblick!$AE41="","",Gesamtüberblick!$AE41)</f>
        <v>0</v>
      </c>
      <c r="Y6" s="17">
        <f>IF(Gesamtüberblick!AF41="","",Gesamtüberblick!AF41)</f>
        <v>0</v>
      </c>
      <c r="Z6" s="17">
        <f>IF(Gesamtüberblick!AG41="","",Gesamtüberblick!AG41)</f>
        <v>335.39441838591608</v>
      </c>
      <c r="AA6" s="17">
        <f>IF(Gesamtüberblick!W41="","",Gesamtüberblick!W41)</f>
        <v>20.493423719999999</v>
      </c>
      <c r="AB6" s="17">
        <f>IF(Gesamtüberblick!X41="","",Gesamtüberblick!X41)</f>
        <v>32.4322625</v>
      </c>
      <c r="AC6" s="17">
        <f>IF(Gesamtüberblick!Y41="","",Gesamtüberblick!Y41)</f>
        <v>3.0563122713877307</v>
      </c>
      <c r="AD6" s="17">
        <f>IF(Gesamtüberblick!Z41="","",Gesamtüberblick!Z41)</f>
        <v>6.1214672399999994</v>
      </c>
      <c r="AE6" s="17">
        <f>IF(Gesamtüberblick!AB41="","",Gesamtüberblick!AB41)</f>
        <v>-0.40747216161026217</v>
      </c>
      <c r="AF6" s="17">
        <f>IF(Gesamtüberblick!AC41="","",Gesamtüberblick!AC41)</f>
        <v>-21.901013186957577</v>
      </c>
      <c r="AG6" s="17">
        <f>IF(Gesamtüberblick!AA41="","",Gesamtüberblick!AA41)</f>
        <v>-22.308485348567839</v>
      </c>
      <c r="AH6" s="17">
        <f>IF(Gesamtüberblick!$AD41="","",Gesamtüberblick!$AD41)</f>
        <v>335.39441838591608</v>
      </c>
      <c r="AI6" s="17">
        <f>IF(Gesamtüberblick!$AE41="","",Gesamtüberblick!$AE41)</f>
        <v>0</v>
      </c>
      <c r="AJ6" s="17">
        <f>IF(Gesamtüberblick!AH41="","",Gesamtüberblick!AH41)</f>
        <v>62.103465731387736</v>
      </c>
      <c r="AK6" s="17">
        <f>IF(Gesamtüberblick!AI41="","",Gesamtüberblick!AI41)</f>
        <v>397.49788411730384</v>
      </c>
    </row>
    <row r="7" spans="1:37" ht="15" thickBot="1" x14ac:dyDescent="0.35">
      <c r="A7" s="56" t="s">
        <v>162</v>
      </c>
      <c r="B7" s="52" t="s">
        <v>152</v>
      </c>
      <c r="C7" s="17">
        <f>IF(Gesamtüberblick!C42="","",Gesamtüberblick!C42)</f>
        <v>4.4771749225404919E-8</v>
      </c>
      <c r="D7" s="17">
        <f>IF(Gesamtüberblick!D42="","",Gesamtüberblick!D42)</f>
        <v>4.2944323173114459E-9</v>
      </c>
      <c r="E7" s="17">
        <f>IF(Gesamtüberblick!E42="","",Gesamtüberblick!E42)</f>
        <v>1.6344111883068614E-9</v>
      </c>
      <c r="F7" s="17">
        <f>IF(Gesamtüberblick!F42="","",Gesamtüberblick!F42)</f>
        <v>5.0700592731023223E-8</v>
      </c>
      <c r="G7" s="17">
        <f>IF(Gesamtüberblick!G42="","",Gesamtüberblick!G42)</f>
        <v>4.7423978952682926E-9</v>
      </c>
      <c r="H7" s="17">
        <f>IF(Gesamtüberblick!H42="","",Gesamtüberblick!H42)</f>
        <v>1.2568739611099035E-10</v>
      </c>
      <c r="I7" s="17">
        <f>IF(Gesamtüberblick!I42="","",Gesamtüberblick!I42)</f>
        <v>0</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5.5568678022402502E-8</v>
      </c>
      <c r="X7" s="17">
        <f>IF(Gesamtüberblick!$AE42="","",Gesamtüberblick!$AE42)</f>
        <v>0</v>
      </c>
      <c r="Y7" s="17">
        <f>IF(Gesamtüberblick!AF42="","",Gesamtüberblick!AF42)</f>
        <v>0</v>
      </c>
      <c r="Z7" s="17">
        <f>IF(Gesamtüberblick!AG42="","",Gesamtüberblick!AG42)</f>
        <v>5.5568678022402502E-8</v>
      </c>
      <c r="AA7" s="17">
        <f>IF(Gesamtüberblick!W42="","",Gesamtüberblick!W42)</f>
        <v>1.0029170910000001E-9</v>
      </c>
      <c r="AB7" s="17">
        <f>IF(Gesamtüberblick!X42="","",Gesamtüberblick!X42)</f>
        <v>2.1055686250000002E-9</v>
      </c>
      <c r="AC7" s="17">
        <f>IF(Gesamtüberblick!Y42="","",Gesamtüberblick!Y42)</f>
        <v>4.3881262380403463E-10</v>
      </c>
      <c r="AD7" s="17">
        <f>IF(Gesamtüberblick!Z42="","",Gesamtüberblick!Z42)</f>
        <v>2.5903156399999998E-10</v>
      </c>
      <c r="AE7" s="17">
        <f>IF(Gesamtüberblick!AB42="","",Gesamtüberblick!AB42)</f>
        <v>-7.1226622378875227E-11</v>
      </c>
      <c r="AF7" s="17">
        <f>IF(Gesamtüberblick!AC42="","",Gesamtüberblick!AC42)</f>
        <v>-2.4884782537115167E-9</v>
      </c>
      <c r="AG7" s="17">
        <f>IF(Gesamtüberblick!AA42="","",Gesamtüberblick!AA42)</f>
        <v>-2.559704876090392E-9</v>
      </c>
      <c r="AH7" s="17">
        <f>IF(Gesamtüberblick!$AD42="","",Gesamtüberblick!$AD42)</f>
        <v>5.5568678022402502E-8</v>
      </c>
      <c r="AI7" s="17">
        <f>IF(Gesamtüberblick!$AE42="","",Gesamtüberblick!$AE42)</f>
        <v>0</v>
      </c>
      <c r="AJ7" s="17">
        <f>IF(Gesamtüberblick!AH42="","",Gesamtüberblick!AH42)</f>
        <v>3.8063299038040353E-9</v>
      </c>
      <c r="AK7" s="17">
        <f>IF(Gesamtüberblick!AI42="","",Gesamtüberblick!AI42)</f>
        <v>5.9375007926206539E-8</v>
      </c>
    </row>
    <row r="8" spans="1:37" ht="15" thickBot="1" x14ac:dyDescent="0.35">
      <c r="A8" s="56" t="s">
        <v>163</v>
      </c>
      <c r="B8" s="52" t="s">
        <v>152</v>
      </c>
      <c r="C8" s="17">
        <f>IF(Gesamtüberblick!C43="","",Gesamtüberblick!C43)</f>
        <v>1.8361132219763115E-7</v>
      </c>
      <c r="D8" s="17">
        <f>IF(Gesamtüberblick!D43="","",Gesamtüberblick!D43)</f>
        <v>9.4956201184816019E-8</v>
      </c>
      <c r="E8" s="17">
        <f>IF(Gesamtüberblick!E43="","",Gesamtüberblick!E43)</f>
        <v>2.2838373934259866E-8</v>
      </c>
      <c r="F8" s="17">
        <f>IF(Gesamtüberblick!F43="","",Gesamtüberblick!F43)</f>
        <v>3.0140589731670704E-7</v>
      </c>
      <c r="G8" s="17">
        <f>IF(Gesamtüberblick!G43="","",Gesamtüberblick!G43)</f>
        <v>1.1564229448390244E-7</v>
      </c>
      <c r="H8" s="17">
        <f>IF(Gesamtüberblick!H43="","",Gesamtüberblick!H43)</f>
        <v>3.100360554028748E-9</v>
      </c>
      <c r="I8" s="17">
        <f>IF(Gesamtüberblick!I43="","",Gesamtüberblick!I43)</f>
        <v>0</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4.2014855235463824E-7</v>
      </c>
      <c r="X8" s="17">
        <f>IF(Gesamtüberblick!$AE43="","",Gesamtüberblick!$AE43)</f>
        <v>0</v>
      </c>
      <c r="Y8" s="17">
        <f>IF(Gesamtüberblick!AF43="","",Gesamtüberblick!AF43)</f>
        <v>0</v>
      </c>
      <c r="Z8" s="17">
        <f>IF(Gesamtüberblick!AG43="","",Gesamtüberblick!AG43)</f>
        <v>4.2014855235463824E-7</v>
      </c>
      <c r="AA8" s="17">
        <f>IF(Gesamtüberblick!W43="","",Gesamtüberblick!W43)</f>
        <v>6.9715027800000001E-9</v>
      </c>
      <c r="AB8" s="17">
        <f>IF(Gesamtüberblick!X43="","",Gesamtüberblick!X43)</f>
        <v>4.6557212500000001E-8</v>
      </c>
      <c r="AC8" s="17">
        <f>IF(Gesamtüberblick!Y43="","",Gesamtüberblick!Y43)</f>
        <v>1.9762095749053724E-8</v>
      </c>
      <c r="AD8" s="17">
        <f>IF(Gesamtüberblick!Z43="","",Gesamtüberblick!Z43)</f>
        <v>7.9633284800000007E-9</v>
      </c>
      <c r="AE8" s="17">
        <f>IF(Gesamtüberblick!AB43="","",Gesamtüberblick!AB43)</f>
        <v>-8.7224960161861962E-10</v>
      </c>
      <c r="AF8" s="17">
        <f>IF(Gesamtüberblick!AC43="","",Gesamtüberblick!AC43)</f>
        <v>-2.912350488466375E-8</v>
      </c>
      <c r="AG8" s="17">
        <f>IF(Gesamtüberblick!AA43="","",Gesamtüberblick!AA43)</f>
        <v>-2.999575448628237E-8</v>
      </c>
      <c r="AH8" s="17">
        <f>IF(Gesamtüberblick!$AD43="","",Gesamtüberblick!$AD43)</f>
        <v>4.2014855235463824E-7</v>
      </c>
      <c r="AI8" s="17">
        <f>IF(Gesamtüberblick!$AE43="","",Gesamtüberblick!$AE43)</f>
        <v>0</v>
      </c>
      <c r="AJ8" s="17">
        <f>IF(Gesamtüberblick!AH43="","",Gesamtüberblick!AH43)</f>
        <v>8.1254139509053721E-8</v>
      </c>
      <c r="AK8" s="17">
        <f>IF(Gesamtüberblick!AI43="","",Gesamtüberblick!AI43)</f>
        <v>5.0140269186369197E-7</v>
      </c>
    </row>
    <row r="9" spans="1:37" ht="15" thickBot="1" x14ac:dyDescent="0.35">
      <c r="A9" s="56" t="s">
        <v>164</v>
      </c>
      <c r="B9" s="52" t="s">
        <v>155</v>
      </c>
      <c r="C9" s="17">
        <f>IF(Gesamtüberblick!C44="","",Gesamtüberblick!C44)</f>
        <v>61.181620713051672</v>
      </c>
      <c r="D9" s="17">
        <f>IF(Gesamtüberblick!D44="","",Gesamtüberblick!D44)</f>
        <v>80.896814475262786</v>
      </c>
      <c r="E9" s="17">
        <f>IF(Gesamtüberblick!E44="","",Gesamtüberblick!E44)</f>
        <v>67.503042203439591</v>
      </c>
      <c r="F9" s="17">
        <f>IF(Gesamtüberblick!F44="","",Gesamtüberblick!F44)</f>
        <v>209.58147739175405</v>
      </c>
      <c r="G9" s="17">
        <f>IF(Gesamtüberblick!G44="","",Gesamtüberblick!G44)</f>
        <v>164.2232707870867</v>
      </c>
      <c r="H9" s="17">
        <f>IF(Gesamtüberblick!H44="","",Gesamtüberblick!H44)</f>
        <v>1.6491646124161121</v>
      </c>
      <c r="I9" s="17">
        <f>IF(Gesamtüberblick!I44="","",Gesamtüberblick!I44)</f>
        <v>0</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375.45391279125687</v>
      </c>
      <c r="X9" s="17">
        <f>IF(Gesamtüberblick!$AE44="","",Gesamtüberblick!$AE44)</f>
        <v>0</v>
      </c>
      <c r="Y9" s="17">
        <f>IF(Gesamtüberblick!AF44="","",Gesamtüberblick!AF44)</f>
        <v>0</v>
      </c>
      <c r="Z9" s="17">
        <f>IF(Gesamtüberblick!AG44="","",Gesamtüberblick!AG44)</f>
        <v>375.45391279125687</v>
      </c>
      <c r="AA9" s="17">
        <f>IF(Gesamtüberblick!W44="","",Gesamtüberblick!W44)</f>
        <v>2.8888477199999998</v>
      </c>
      <c r="AB9" s="17">
        <f>IF(Gesamtüberblick!X44="","",Gesamtüberblick!X44)</f>
        <v>39.663867500000002</v>
      </c>
      <c r="AC9" s="17">
        <f>IF(Gesamtüberblick!Y44="","",Gesamtüberblick!Y44)</f>
        <v>6.9217795539609304</v>
      </c>
      <c r="AD9" s="17">
        <f>IF(Gesamtüberblick!Z44="","",Gesamtüberblick!Z44)</f>
        <v>6.1442840199999997</v>
      </c>
      <c r="AE9" s="17">
        <f>IF(Gesamtüberblick!AB44="","",Gesamtüberblick!AB44)</f>
        <v>-0.33536340356837407</v>
      </c>
      <c r="AF9" s="17">
        <f>IF(Gesamtüberblick!AC44="","",Gesamtüberblick!AC44)</f>
        <v>25.65591769686333</v>
      </c>
      <c r="AG9" s="17">
        <f>IF(Gesamtüberblick!AA44="","",Gesamtüberblick!AA44)</f>
        <v>2775</v>
      </c>
      <c r="AH9" s="17">
        <f>IF(Gesamtüberblick!$AD44="","",Gesamtüberblick!$AD44)</f>
        <v>375.45391279125687</v>
      </c>
      <c r="AI9" s="17">
        <f>IF(Gesamtüberblick!$AE44="","",Gesamtüberblick!$AE44)</f>
        <v>0</v>
      </c>
      <c r="AJ9" s="17">
        <f>IF(Gesamtüberblick!AH44="","",Gesamtüberblick!AH44)</f>
        <v>55.618778793960935</v>
      </c>
      <c r="AK9" s="17">
        <f>IF(Gesamtüberblick!AI44="","",Gesamtüberblick!AI44)</f>
        <v>431.0726915852178</v>
      </c>
    </row>
    <row r="10" spans="1:37" ht="22.2" customHeight="1" thickBot="1" x14ac:dyDescent="0.35">
      <c r="A10" s="116" t="s">
        <v>57</v>
      </c>
      <c r="B10" s="117"/>
      <c r="C10" s="116" t="s">
        <v>169</v>
      </c>
      <c r="D10" s="118"/>
      <c r="E10" s="118"/>
      <c r="F10" s="118"/>
      <c r="G10" s="118"/>
      <c r="H10" s="118"/>
      <c r="I10" s="118"/>
      <c r="J10" s="118"/>
      <c r="K10" s="118"/>
      <c r="L10" s="118"/>
      <c r="M10" s="118"/>
      <c r="N10" s="118"/>
      <c r="O10" s="118"/>
      <c r="P10" s="118"/>
      <c r="Q10" s="118"/>
      <c r="R10" s="118"/>
      <c r="S10" s="118"/>
      <c r="T10" s="118"/>
      <c r="U10" s="118"/>
      <c r="V10" s="119"/>
      <c r="W10" s="93"/>
      <c r="X10" s="93"/>
      <c r="Y10" s="93"/>
      <c r="Z10" s="9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B38"/>
  <sheetViews>
    <sheetView tabSelected="1" topLeftCell="A8" zoomScale="80" zoomScaleNormal="8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CONCATENATE(Gesamtüberblick!W7," / ",Gesamtüberblick!W6)</f>
        <v>C1 / Recycling</v>
      </c>
      <c r="S1" s="89" t="str">
        <f>CONCATENATE(Gesamtüberblick!X7," / ",Gesamtüberblick!X6)</f>
        <v>C2 / Recycling</v>
      </c>
      <c r="T1" s="89" t="str">
        <f>CONCATENATE(Gesamtüberblick!Y7," / ",Gesamtüberblick!Y6)</f>
        <v>C3 / Recycling</v>
      </c>
      <c r="U1" s="89" t="str">
        <f>CONCATENATE(Gesamtüberblick!Z7," / ",Gesamtüberblick!Z6)</f>
        <v>C4 / Recycling</v>
      </c>
      <c r="V1" s="89" t="str">
        <f>CONCATENATE(Gesamtüberblick!AA7," / ",Gesamtüberblick!AA6)</f>
        <v>D / Recycling</v>
      </c>
    </row>
    <row r="2" spans="1:28" x14ac:dyDescent="0.3">
      <c r="A2" t="s">
        <v>295</v>
      </c>
      <c r="B2" t="s">
        <v>238</v>
      </c>
      <c r="C2" t="s">
        <v>130</v>
      </c>
      <c r="D2" s="72" t="s">
        <v>235</v>
      </c>
      <c r="E2" s="88">
        <f>IF(Gesamtüberblick!C8="","",Gesamtüberblick!C8)</f>
        <v>105.0958440500991</v>
      </c>
      <c r="F2" s="88">
        <f>IF(Gesamtüberblick!D8="","",Gesamtüberblick!D8)</f>
        <v>9.4253415648824248</v>
      </c>
      <c r="G2" s="88">
        <f>IF(Gesamtüberblick!E8="","",Gesamtüberblick!E8)</f>
        <v>5.1277640851684145</v>
      </c>
      <c r="H2" s="88">
        <f>IF(Gesamtüberblick!F8="","",Gesamtüberblick!F8)</f>
        <v>119.64894970014994</v>
      </c>
      <c r="I2" s="88">
        <f>IF(Gesamtüberblick!G8="","",Gesamtüberblick!G8)</f>
        <v>10.66527978795815</v>
      </c>
      <c r="J2" s="88">
        <f>IF(Gesamtüberblick!H8="","",Gesamtüberblick!H8)</f>
        <v>0.80953535011566569</v>
      </c>
      <c r="K2" s="88">
        <f>IF(Gesamtüberblick!I8="","",Gesamtüberblick!I8)</f>
        <v>-4.1252969478118828</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f>IF(Gesamtüberblick!W8="","",Gesamtüberblick!W8)</f>
        <v>3.274892554989</v>
      </c>
      <c r="S2" s="88">
        <f>IF(Gesamtüberblick!X8="","",Gesamtüberblick!X8)</f>
        <v>4.6212635367250003</v>
      </c>
      <c r="T2" s="88">
        <f>IF(Gesamtüberblick!Y8="","",Gesamtüberblick!Y8)</f>
        <v>0.28793997795589715</v>
      </c>
      <c r="U2" s="88">
        <f>IF(Gesamtüberblick!Z8="","",Gesamtüberblick!Z8)</f>
        <v>1.5570101730479389</v>
      </c>
      <c r="V2" s="88">
        <f>IF(Gesamtüberblick!AA8="","",Gesamtüberblick!AA8)</f>
        <v>-6.2877359075931905</v>
      </c>
    </row>
    <row r="3" spans="1:28" x14ac:dyDescent="0.3">
      <c r="A3" t="s">
        <v>293</v>
      </c>
      <c r="B3" t="s">
        <v>236</v>
      </c>
      <c r="C3" t="s">
        <v>97</v>
      </c>
      <c r="D3" s="72" t="s">
        <v>235</v>
      </c>
      <c r="E3" s="88">
        <f>IF(Gesamtüberblick!C9="","",Gesamtüberblick!C9)</f>
        <v>105.06981387332505</v>
      </c>
      <c r="F3" s="88">
        <f>IF(Gesamtüberblick!D9="","",Gesamtüberblick!D9)</f>
        <v>9.4206902747290791</v>
      </c>
      <c r="G3" s="88">
        <f>IF(Gesamtüberblick!E9="","",Gesamtüberblick!E9)</f>
        <v>5.5542541754515886</v>
      </c>
      <c r="H3" s="88">
        <f>IF(Gesamtüberblick!F9="","",Gesamtüberblick!F9)</f>
        <v>120.04475832350572</v>
      </c>
      <c r="I3" s="88">
        <f>IF(Gesamtüberblick!G9="","",Gesamtüberblick!G9)</f>
        <v>10.660079168590785</v>
      </c>
      <c r="J3" s="88">
        <f>IF(Gesamtüberblick!H9="","",Gesamtüberblick!H9)</f>
        <v>0.38094938507437875</v>
      </c>
      <c r="K3" s="88">
        <f>IF(Gesamtüberblick!I9="","",Gesamtüberblick!I9)</f>
        <v>-4.1252969478118828</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f>IF(Gesamtüberblick!W9="","",Gesamtüberblick!W9)</f>
        <v>3.2745240330000001</v>
      </c>
      <c r="S3" s="88">
        <f>IF(Gesamtüberblick!X9="","",Gesamtüberblick!X9)</f>
        <v>4.6189830000000001</v>
      </c>
      <c r="T3" s="88">
        <f>IF(Gesamtüberblick!Y9="","",Gesamtüberblick!Y9)</f>
        <v>0.28751862269836231</v>
      </c>
      <c r="U3" s="88">
        <f>IF(Gesamtüberblick!Z9="","",Gesamtüberblick!Z9)</f>
        <v>1.5569187763279391</v>
      </c>
      <c r="V3" s="88">
        <f>IF(Gesamtüberblick!AA9="","",Gesamtüberblick!AA9)</f>
        <v>-6.2857157039518379</v>
      </c>
    </row>
    <row r="4" spans="1:28" x14ac:dyDescent="0.3">
      <c r="A4" t="s">
        <v>292</v>
      </c>
      <c r="B4" t="s">
        <v>234</v>
      </c>
      <c r="C4" t="s">
        <v>96</v>
      </c>
      <c r="D4" s="72" t="s">
        <v>235</v>
      </c>
      <c r="E4" s="88">
        <f>IF(Gesamtüberblick!C10="","",Gesamtüberblick!C10)</f>
        <v>0</v>
      </c>
      <c r="F4" s="88">
        <f>IF(Gesamtüberblick!D10="","",Gesamtüberblick!D10)</f>
        <v>0</v>
      </c>
      <c r="G4" s="88">
        <f>IF(Gesamtüberblick!E10="","",Gesamtüberblick!E10)</f>
        <v>-0.4282048127391524</v>
      </c>
      <c r="H4" s="88">
        <f>IF(Gesamtüberblick!F10="","",Gesamtüberblick!F10)</f>
        <v>-0.4282048127391524</v>
      </c>
      <c r="I4" s="88">
        <f>IF(Gesamtüberblick!G10="","",Gesamtüberblick!G10)</f>
        <v>0</v>
      </c>
      <c r="J4" s="88">
        <f>IF(Gesamtüberblick!H10="","",Gesamtüberblick!H10)</f>
        <v>0.4282048127391524</v>
      </c>
      <c r="K4" s="88">
        <f>IF(Gesamtüberblick!I10="","",Gesamtüberblick!I10)</f>
        <v>0</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f>IF(Gesamtüberblick!W10="","",Gesamtüberblick!W10)</f>
        <v>0</v>
      </c>
      <c r="S4" s="88">
        <f>IF(Gesamtüberblick!X10="","",Gesamtüberblick!X10)</f>
        <v>0</v>
      </c>
      <c r="T4" s="88">
        <f>IF(Gesamtüberblick!Y10="","",Gesamtüberblick!Y10)</f>
        <v>0</v>
      </c>
      <c r="U4" s="88">
        <f>IF(Gesamtüberblick!Z10="","",Gesamtüberblick!Z10)</f>
        <v>0</v>
      </c>
      <c r="V4" s="88">
        <f>IF(Gesamtüberblick!AA10="","",Gesamtüberblick!AA10)</f>
        <v>0</v>
      </c>
    </row>
    <row r="5" spans="1:28" x14ac:dyDescent="0.3">
      <c r="A5" t="s">
        <v>294</v>
      </c>
      <c r="B5" t="s">
        <v>237</v>
      </c>
      <c r="C5" t="s">
        <v>131</v>
      </c>
      <c r="D5" s="72" t="s">
        <v>235</v>
      </c>
      <c r="E5" s="88">
        <f>IF(Gesamtüberblick!C11="","",Gesamtüberblick!C11)</f>
        <v>2.6030176774055905E-2</v>
      </c>
      <c r="F5" s="88">
        <f>IF(Gesamtüberblick!D11="","",Gesamtüberblick!D11)</f>
        <v>4.6512901533454446E-3</v>
      </c>
      <c r="G5" s="88">
        <f>IF(Gesamtüberblick!E11="","",Gesamtüberblick!E11)</f>
        <v>1.7147224559776859E-3</v>
      </c>
      <c r="H5" s="88">
        <f>IF(Gesamtüberblick!F11="","",Gesamtüberblick!F11)</f>
        <v>3.2396189383379036E-2</v>
      </c>
      <c r="I5" s="88">
        <f>IF(Gesamtüberblick!G11="","",Gesamtüberblick!G11)</f>
        <v>5.2006193673654472E-3</v>
      </c>
      <c r="J5" s="88">
        <f>IF(Gesamtüberblick!H11="","",Gesamtüberblick!H11)</f>
        <v>3.8115230213444783E-4</v>
      </c>
      <c r="K5" s="88">
        <f>IF(Gesamtüberblick!I11="","",Gesamtüberblick!I11)</f>
        <v>0</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f>IF(Gesamtüberblick!W11="","",Gesamtüberblick!W11)</f>
        <v>3.6852198899999997E-4</v>
      </c>
      <c r="S5" s="88">
        <f>IF(Gesamtüberblick!X11="","",Gesamtüberblick!X11)</f>
        <v>2.2805367249999998E-3</v>
      </c>
      <c r="T5" s="88">
        <f>IF(Gesamtüberblick!Y11="","",Gesamtüberblick!Y11)</f>
        <v>4.2135525753483465E-4</v>
      </c>
      <c r="U5" s="88">
        <f>IF(Gesamtüberblick!Z11="","",Gesamtüberblick!Z11)</f>
        <v>9.1396719999999986E-5</v>
      </c>
      <c r="V5" s="88">
        <f>IF(Gesamtüberblick!AA11="","",Gesamtüberblick!AA11)</f>
        <v>-2.0202036413527495E-3</v>
      </c>
    </row>
    <row r="6" spans="1:28" s="75" customFormat="1" x14ac:dyDescent="0.3">
      <c r="A6" t="s">
        <v>247</v>
      </c>
      <c r="B6" t="s">
        <v>20</v>
      </c>
      <c r="C6" t="s">
        <v>132</v>
      </c>
      <c r="D6" s="72" t="s">
        <v>248</v>
      </c>
      <c r="E6" s="88">
        <f>IF(Gesamtüberblick!C12="","",Gesamtüberblick!C12)</f>
        <v>5.7182293653717501E-7</v>
      </c>
      <c r="F6" s="88">
        <f>IF(Gesamtüberblick!D12="","",Gesamtüberblick!D12)</f>
        <v>2.0516178021884567E-7</v>
      </c>
      <c r="G6" s="88">
        <f>IF(Gesamtüberblick!E12="","",Gesamtüberblick!E12)</f>
        <v>2.1144710100232849E-7</v>
      </c>
      <c r="H6" s="88">
        <f>IF(Gesamtüberblick!F12="","",Gesamtüberblick!F12)</f>
        <v>9.8843181775834928E-7</v>
      </c>
      <c r="I6" s="88">
        <f>IF(Gesamtüberblick!G12="","",Gesamtüberblick!G12)</f>
        <v>2.4205136324302164E-7</v>
      </c>
      <c r="J6" s="88">
        <f>IF(Gesamtüberblick!H12="","",Gesamtüberblick!H12)</f>
        <v>8.67563539094837E-9</v>
      </c>
      <c r="K6" s="88">
        <f>IF(Gesamtüberblick!I12="","",Gesamtüberblick!I12)</f>
        <v>0</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f>IF(Gesamtüberblick!W12="","",Gesamtüberblick!W12)</f>
        <v>5.2088262599999997E-8</v>
      </c>
      <c r="S6" s="88">
        <f>IF(Gesamtüberblick!X12="","",Gesamtüberblick!X12)</f>
        <v>1.00591225E-7</v>
      </c>
      <c r="T6" s="88">
        <f>IF(Gesamtüberblick!Y12="","",Gesamtüberblick!Y12)</f>
        <v>4.5727839957721108E-9</v>
      </c>
      <c r="U6" s="88">
        <f>IF(Gesamtüberblick!Z12="","",Gesamtüberblick!Z12)</f>
        <v>5.9671714999999998E-9</v>
      </c>
      <c r="V6" s="88">
        <f>IF(Gesamtüberblick!AA12="","",Gesamtüberblick!AA12)</f>
        <v>-2.0643894051175439E-7</v>
      </c>
      <c r="W6"/>
      <c r="X6"/>
      <c r="Y6"/>
      <c r="Z6"/>
      <c r="AA6"/>
      <c r="AB6"/>
    </row>
    <row r="7" spans="1:28" x14ac:dyDescent="0.3">
      <c r="A7" t="s">
        <v>222</v>
      </c>
      <c r="B7" t="s">
        <v>21</v>
      </c>
      <c r="C7" t="s">
        <v>133</v>
      </c>
      <c r="D7" s="72" t="s">
        <v>223</v>
      </c>
      <c r="E7" s="88">
        <f>IF(Gesamtüberblick!C13="","",Gesamtüberblick!C13)</f>
        <v>0.21742174580904253</v>
      </c>
      <c r="F7" s="88">
        <f>IF(Gesamtüberblick!D13="","",Gesamtüberblick!D13)</f>
        <v>2.0592938880103728E-2</v>
      </c>
      <c r="G7" s="88">
        <f>IF(Gesamtüberblick!E13="","",Gesamtüberblick!E13)</f>
        <v>2.5344666930475768E-2</v>
      </c>
      <c r="H7" s="88">
        <f>IF(Gesamtüberblick!F13="","",Gesamtüberblick!F13)</f>
        <v>0.26335935161962198</v>
      </c>
      <c r="I7" s="88">
        <f>IF(Gesamtüberblick!G13="","",Gesamtüberblick!G13)</f>
        <v>2.638879863600271E-2</v>
      </c>
      <c r="J7" s="88">
        <f>IF(Gesamtüberblick!H13="","",Gesamtüberblick!H13)</f>
        <v>1.0461470724855441E-3</v>
      </c>
      <c r="K7" s="88">
        <f>IF(Gesamtüberblick!I13="","",Gesamtüberblick!I13)</f>
        <v>0</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f>IF(Gesamtüberblick!W13="","",Gesamtüberblick!W13)</f>
        <v>3.0350018820000001E-2</v>
      </c>
      <c r="S7" s="88">
        <f>IF(Gesamtüberblick!X13="","",Gesamtüberblick!X13)</f>
        <v>1.0096758500000002E-2</v>
      </c>
      <c r="T7" s="88">
        <f>IF(Gesamtüberblick!Y13="","",Gesamtüberblick!Y13)</f>
        <v>3.2213641438103E-3</v>
      </c>
      <c r="U7" s="88">
        <f>IF(Gesamtüberblick!Z13="","",Gesamtüberblick!Z13)</f>
        <v>1.45800316E-3</v>
      </c>
      <c r="V7" s="88">
        <f>IF(Gesamtüberblick!AA13="","",Gesamtüberblick!AA13)</f>
        <v>-2.4847751465622236E-2</v>
      </c>
    </row>
    <row r="8" spans="1:28" x14ac:dyDescent="0.3">
      <c r="A8" t="s">
        <v>227</v>
      </c>
      <c r="B8" t="s">
        <v>156</v>
      </c>
      <c r="C8" t="s">
        <v>135</v>
      </c>
      <c r="D8" s="72" t="s">
        <v>228</v>
      </c>
      <c r="E8" s="88">
        <f>IF(Gesamtüberblick!C14="","",Gesamtüberblick!C14)</f>
        <v>2.346405643216231E-2</v>
      </c>
      <c r="F8" s="88">
        <f>IF(Gesamtüberblick!D14="","",Gesamtüberblick!D14)</f>
        <v>6.6955365288999037E-4</v>
      </c>
      <c r="G8" s="88">
        <f>IF(Gesamtüberblick!E14="","",Gesamtüberblick!E14)</f>
        <v>4.5720138588632747E-4</v>
      </c>
      <c r="H8" s="88">
        <f>IF(Gesamtüberblick!F14="","",Gesamtüberblick!F14)</f>
        <v>2.4590811470938629E-2</v>
      </c>
      <c r="I8" s="88">
        <f>IF(Gesamtüberblick!G14="","",Gesamtüberblick!G14)</f>
        <v>7.8677281396313001E-4</v>
      </c>
      <c r="J8" s="88">
        <f>IF(Gesamtüberblick!H14="","",Gesamtüberblick!H14)</f>
        <v>3.6043222814255242E-4</v>
      </c>
      <c r="K8" s="88">
        <f>IF(Gesamtüberblick!I14="","",Gesamtüberblick!I14)</f>
        <v>0</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f>IF(Gesamtüberblick!W14="","",Gesamtüberblick!W14)</f>
        <v>1.0052619060000001E-4</v>
      </c>
      <c r="S8" s="88">
        <f>IF(Gesamtüberblick!X14="","",Gesamtüberblick!X14)</f>
        <v>3.2828347500000007E-4</v>
      </c>
      <c r="T8" s="88">
        <f>IF(Gesamtüberblick!Y14="","",Gesamtüberblick!Y14)</f>
        <v>1.6938510304717003E-4</v>
      </c>
      <c r="U8" s="88">
        <f>IF(Gesamtüberblick!Z14="","",Gesamtüberblick!Z14)</f>
        <v>1.72301515E-5</v>
      </c>
      <c r="V8" s="88">
        <f>IF(Gesamtüberblick!AA14="","",Gesamtüberblick!AA14)</f>
        <v>-8.235574938562295E-4</v>
      </c>
    </row>
    <row r="9" spans="1:28" x14ac:dyDescent="0.3">
      <c r="A9" t="s">
        <v>229</v>
      </c>
      <c r="B9" t="s">
        <v>157</v>
      </c>
      <c r="C9" t="s">
        <v>137</v>
      </c>
      <c r="D9" s="72" t="s">
        <v>230</v>
      </c>
      <c r="E9" s="88">
        <f>IF(Gesamtüberblick!C15="","",Gesamtüberblick!C15)</f>
        <v>6.8748713267514763E-2</v>
      </c>
      <c r="F9" s="88">
        <f>IF(Gesamtüberblick!D15="","",Gesamtüberblick!D15)</f>
        <v>5.1954905468836231E-3</v>
      </c>
      <c r="G9" s="88">
        <f>IF(Gesamtüberblick!E15="","",Gesamtüberblick!E15)</f>
        <v>1.1174215874371476E-2</v>
      </c>
      <c r="H9" s="88">
        <f>IF(Gesamtüberblick!F15="","",Gesamtüberblick!F15)</f>
        <v>8.5118419688769861E-2</v>
      </c>
      <c r="I9" s="88">
        <f>IF(Gesamtüberblick!G15="","",Gesamtüberblick!G15)</f>
        <v>7.1892211379779129E-3</v>
      </c>
      <c r="J9" s="88">
        <f>IF(Gesamtüberblick!H15="","",Gesamtüberblick!H15)</f>
        <v>2.8844437287632552E-4</v>
      </c>
      <c r="K9" s="88">
        <f>IF(Gesamtüberblick!I15="","",Gesamtüberblick!I15)</f>
        <v>0</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f>IF(Gesamtüberblick!W15="","",Gesamtüberblick!W15)</f>
        <v>1.40682828E-2</v>
      </c>
      <c r="S9" s="88">
        <f>IF(Gesamtüberblick!X15="","",Gesamtüberblick!X15)</f>
        <v>2.5473592500000002E-3</v>
      </c>
      <c r="T9" s="88">
        <f>IF(Gesamtüberblick!Y15="","",Gesamtüberblick!Y15)</f>
        <v>7.5216078491802715E-4</v>
      </c>
      <c r="U9" s="88">
        <f>IF(Gesamtüberblick!Z15="","",Gesamtüberblick!Z15)</f>
        <v>6.6113931999999995E-4</v>
      </c>
      <c r="V9" s="88">
        <f>IF(Gesamtüberblick!AA15="","",Gesamtüberblick!AA15)</f>
        <v>-1.0895444967358127E-2</v>
      </c>
    </row>
    <row r="10" spans="1:28" x14ac:dyDescent="0.3">
      <c r="A10" t="s">
        <v>231</v>
      </c>
      <c r="B10" t="s">
        <v>158</v>
      </c>
      <c r="C10" t="s">
        <v>139</v>
      </c>
      <c r="D10" s="72" t="s">
        <v>232</v>
      </c>
      <c r="E10" s="88">
        <f>IF(Gesamtüberblick!C16="","",Gesamtüberblick!C16)</f>
        <v>0.74169490049899578</v>
      </c>
      <c r="F10" s="88">
        <f>IF(Gesamtüberblick!D16="","",Gesamtüberblick!D16)</f>
        <v>5.2790798500309821E-2</v>
      </c>
      <c r="G10" s="88">
        <f>IF(Gesamtüberblick!E16="","",Gesamtüberblick!E16)</f>
        <v>0.11642062578470036</v>
      </c>
      <c r="H10" s="88">
        <f>IF(Gesamtüberblick!F16="","",Gesamtüberblick!F16)</f>
        <v>0.91090632478400602</v>
      </c>
      <c r="I10" s="88">
        <f>IF(Gesamtüberblick!G16="","",Gesamtüberblick!G16)</f>
        <v>7.3811767375613818E-2</v>
      </c>
      <c r="J10" s="88">
        <f>IF(Gesamtüberblick!H16="","",Gesamtüberblick!H16)</f>
        <v>2.5241733771253511E-3</v>
      </c>
      <c r="K10" s="88">
        <f>IF(Gesamtüberblick!I16="","",Gesamtüberblick!I16)</f>
        <v>0</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f>IF(Gesamtüberblick!W16="","",Gesamtüberblick!W16)</f>
        <v>0.1529192841</v>
      </c>
      <c r="S10" s="88">
        <f>IF(Gesamtüberblick!X16="","",Gesamtüberblick!X16)</f>
        <v>2.5883432500000001E-2</v>
      </c>
      <c r="T10" s="88">
        <f>IF(Gesamtüberblick!Y16="","",Gesamtüberblick!Y16)</f>
        <v>8.3880440529035035E-3</v>
      </c>
      <c r="U10" s="88">
        <f>IF(Gesamtüberblick!Z16="","",Gesamtüberblick!Z16)</f>
        <v>6.4086752999999996E-3</v>
      </c>
      <c r="V10" s="88">
        <f>IF(Gesamtüberblick!AA16="","",Gesamtüberblick!AA16)</f>
        <v>-0.11118349871967108</v>
      </c>
    </row>
    <row r="11" spans="1:28" x14ac:dyDescent="0.3">
      <c r="A11" t="s">
        <v>257</v>
      </c>
      <c r="B11" t="s">
        <v>22</v>
      </c>
      <c r="C11" t="s">
        <v>194</v>
      </c>
      <c r="D11" s="72" t="s">
        <v>258</v>
      </c>
      <c r="E11" s="88">
        <f>IF(Gesamtüberblick!C17="","",Gesamtüberblick!C17)</f>
        <v>0.19422721843614432</v>
      </c>
      <c r="F11" s="88">
        <f>IF(Gesamtüberblick!D17="","",Gesamtüberblick!D17)</f>
        <v>3.1967934988226303E-2</v>
      </c>
      <c r="G11" s="88">
        <f>IF(Gesamtüberblick!E17="","",Gesamtüberblick!E17)</f>
        <v>4.3412016562998215E-2</v>
      </c>
      <c r="H11" s="88">
        <f>IF(Gesamtüberblick!F17="","",Gesamtüberblick!F17)</f>
        <v>0.26960716998736883</v>
      </c>
      <c r="I11" s="88">
        <f>IF(Gesamtüberblick!G17="","",Gesamtüberblick!G17)</f>
        <v>4.3090005199186987E-2</v>
      </c>
      <c r="J11" s="88">
        <f>IF(Gesamtüberblick!H17="","",Gesamtüberblick!H17)</f>
        <v>8.2702254472546055E-4</v>
      </c>
      <c r="K11" s="88">
        <f>IF(Gesamtüberblick!I17="","",Gesamtüberblick!I17)</f>
        <v>0</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f>IF(Gesamtüberblick!W17="","",Gesamtüberblick!W17)</f>
        <v>4.5290133900000001E-2</v>
      </c>
      <c r="S11" s="88">
        <f>IF(Gesamtüberblick!X17="","",Gesamtüberblick!X17)</f>
        <v>1.56739415E-2</v>
      </c>
      <c r="T11" s="88">
        <f>IF(Gesamtüberblick!Y17="","",Gesamtüberblick!Y17)</f>
        <v>2.5106562934763162E-3</v>
      </c>
      <c r="U11" s="88">
        <f>IF(Gesamtüberblick!Z17="","",Gesamtüberblick!Z17)</f>
        <v>1.9755122599999998E-3</v>
      </c>
      <c r="V11" s="88">
        <f>IF(Gesamtüberblick!AA17="","",Gesamtüberblick!AA17)</f>
        <v>-3.5895032538112263E-2</v>
      </c>
    </row>
    <row r="12" spans="1:28" x14ac:dyDescent="0.3">
      <c r="A12" t="s">
        <v>219</v>
      </c>
      <c r="B12" t="s">
        <v>23</v>
      </c>
      <c r="C12" t="s">
        <v>142</v>
      </c>
      <c r="D12" s="72" t="s">
        <v>220</v>
      </c>
      <c r="E12" s="88">
        <f>IF(Gesamtüberblick!C18="","",Gesamtüberblick!C18)</f>
        <v>8.5923789433800581E-5</v>
      </c>
      <c r="F12" s="88">
        <f>IF(Gesamtüberblick!D18="","",Gesamtüberblick!D18)</f>
        <v>3.0795768068201128E-5</v>
      </c>
      <c r="G12" s="88">
        <f>IF(Gesamtüberblick!E18="","",Gesamtüberblick!E18)</f>
        <v>9.9101863382824421E-6</v>
      </c>
      <c r="H12" s="88">
        <f>IF(Gesamtüberblick!F18="","",Gesamtüberblick!F18)</f>
        <v>1.2662974384028414E-4</v>
      </c>
      <c r="I12" s="88">
        <f>IF(Gesamtüberblick!G18="","",Gesamtüberblick!G18)</f>
        <v>2.9816442008149049E-5</v>
      </c>
      <c r="J12" s="88">
        <f>IF(Gesamtüberblick!H18="","",Gesamtüberblick!H18)</f>
        <v>9.3040536409806915E-7</v>
      </c>
      <c r="K12" s="88">
        <f>IF(Gesamtüberblick!I18="","",Gesamtüberblick!I18)</f>
        <v>0</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f>IF(Gesamtüberblick!W18="","",Gesamtüberblick!W18)</f>
        <v>1.1430443309999999E-6</v>
      </c>
      <c r="S12" s="88">
        <f>IF(Gesamtüberblick!X18="","",Gesamtüberblick!X18)</f>
        <v>1.509922575E-5</v>
      </c>
      <c r="T12" s="88">
        <f>IF(Gesamtüberblick!Y18="","",Gesamtüberblick!Y18)</f>
        <v>1.7711919020263692E-5</v>
      </c>
      <c r="U12" s="88">
        <f>IF(Gesamtüberblick!Z18="","",Gesamtüberblick!Z18)</f>
        <v>2.8298744999999998E-7</v>
      </c>
      <c r="V12" s="88">
        <f>IF(Gesamtüberblick!AA18="","",Gesamtüberblick!AA18)</f>
        <v>-1.4899506619224363E-5</v>
      </c>
    </row>
    <row r="13" spans="1:28" x14ac:dyDescent="0.3">
      <c r="A13" t="s">
        <v>221</v>
      </c>
      <c r="B13" t="s">
        <v>24</v>
      </c>
      <c r="C13" t="s">
        <v>143</v>
      </c>
      <c r="D13" s="72" t="s">
        <v>9</v>
      </c>
      <c r="E13" s="88">
        <f>IF(Gesamtüberblick!C19="","",Gesamtüberblick!C19)</f>
        <v>492.64090525249173</v>
      </c>
      <c r="F13" s="88">
        <f>IF(Gesamtüberblick!D19="","",Gesamtüberblick!D19)</f>
        <v>133.79857010675732</v>
      </c>
      <c r="G13" s="88">
        <f>IF(Gesamtüberblick!E19="","",Gesamtüberblick!E19)</f>
        <v>85.656185454091741</v>
      </c>
      <c r="H13" s="88">
        <f>IF(Gesamtüberblick!F19="","",Gesamtüberblick!F19)</f>
        <v>712.09566081334083</v>
      </c>
      <c r="I13" s="88">
        <f>IF(Gesamtüberblick!G19="","",Gesamtüberblick!G19)</f>
        <v>161.80250646426828</v>
      </c>
      <c r="J13" s="88">
        <f>IF(Gesamtüberblick!H19="","",Gesamtüberblick!H19)</f>
        <v>5.5355902450645811</v>
      </c>
      <c r="K13" s="88">
        <f>IF(Gesamtüberblick!I19="","",Gesamtüberblick!I19)</f>
        <v>0</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f>IF(Gesamtüberblick!W19="","",Gesamtüberblick!W19)</f>
        <v>42.884519699999998</v>
      </c>
      <c r="S13" s="88">
        <f>IF(Gesamtüberblick!X19="","",Gesamtüberblick!X19)</f>
        <v>65.601702500000002</v>
      </c>
      <c r="T13" s="88">
        <f>IF(Gesamtüberblick!Y19="","",Gesamtüberblick!Y19)</f>
        <v>3.8993306117049973</v>
      </c>
      <c r="U13" s="88">
        <f>IF(Gesamtüberblick!Z19="","",Gesamtüberblick!Z19)</f>
        <v>3.46718875</v>
      </c>
      <c r="V13" s="88">
        <f>IF(Gesamtüberblick!AA19="","",Gesamtüberblick!AA19)</f>
        <v>-101.45397609665619</v>
      </c>
    </row>
    <row r="14" spans="1:28" x14ac:dyDescent="0.3">
      <c r="A14" t="s">
        <v>263</v>
      </c>
      <c r="B14" t="s">
        <v>165</v>
      </c>
      <c r="C14" t="s">
        <v>144</v>
      </c>
      <c r="D14" s="72" t="s">
        <v>145</v>
      </c>
      <c r="E14" s="88">
        <f>IF(Gesamtüberblick!C20="","",Gesamtüberblick!C20)</f>
        <v>6.3421529507349117</v>
      </c>
      <c r="F14" s="88">
        <f>IF(Gesamtüberblick!D20="","",Gesamtüberblick!D20)</f>
        <v>0.55160695158313455</v>
      </c>
      <c r="G14" s="88">
        <f>IF(Gesamtüberblick!E20="","",Gesamtüberblick!E20)</f>
        <v>-1.2093904762931253</v>
      </c>
      <c r="H14" s="88">
        <f>IF(Gesamtüberblick!F20="","",Gesamtüberblick!F20)</f>
        <v>5.6843694260249205</v>
      </c>
      <c r="I14" s="88">
        <f>IF(Gesamtüberblick!G20="","",Gesamtüberblick!G20)</f>
        <v>0.77265610288459352</v>
      </c>
      <c r="J14" s="88">
        <f>IF(Gesamtüberblick!H20="","",Gesamtüberblick!H20)</f>
        <v>4.3590290704712903E-2</v>
      </c>
      <c r="K14" s="88">
        <f>IF(Gesamtüberblick!I20="","",Gesamtüberblick!I20)</f>
        <v>0</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f>IF(Gesamtüberblick!W20="","",Gesamtüberblick!W20)</f>
        <v>9.2414427600000001E-2</v>
      </c>
      <c r="S14" s="88">
        <f>IF(Gesamtüberblick!X20="","",Gesamtüberblick!X20)</f>
        <v>0.27045397500000001</v>
      </c>
      <c r="T14" s="88">
        <f>IF(Gesamtüberblick!Y20="","",Gesamtüberblick!Y20)</f>
        <v>4.726708713339222E-2</v>
      </c>
      <c r="U14" s="88">
        <f>IF(Gesamtüberblick!Z20="","",Gesamtüberblick!Z20)</f>
        <v>0.24173950600000002</v>
      </c>
      <c r="V14" s="88">
        <f>IF(Gesamtüberblick!AA20="","",Gesamtüberblick!AA20)</f>
        <v>-0.8265223877883171</v>
      </c>
    </row>
    <row r="15" spans="1:28" x14ac:dyDescent="0.3">
      <c r="A15" t="s">
        <v>252</v>
      </c>
      <c r="B15" t="s">
        <v>26</v>
      </c>
      <c r="C15" t="s">
        <v>74</v>
      </c>
      <c r="D15" s="72" t="s">
        <v>9</v>
      </c>
      <c r="E15" s="88">
        <f>IF(Gesamtüberblick!C21="","",Gesamtüberblick!C21)</f>
        <v>103.19857906084964</v>
      </c>
      <c r="F15" s="88">
        <f>IF(Gesamtüberblick!D21="","",Gesamtüberblick!D21)</f>
        <v>2.1031141280190706</v>
      </c>
      <c r="G15" s="88">
        <f>IF(Gesamtüberblick!E21="","",Gesamtüberblick!E21)</f>
        <v>27.022449556563771</v>
      </c>
      <c r="H15" s="88">
        <f>IF(Gesamtüberblick!F21="","",Gesamtüberblick!F21)</f>
        <v>132.32414274543248</v>
      </c>
      <c r="I15" s="88">
        <f>IF(Gesamtüberblick!G21="","",Gesamtüberblick!G21)</f>
        <v>2.3668810052914635</v>
      </c>
      <c r="J15" s="88">
        <f>IF(Gesamtüberblick!H21="","",Gesamtüberblick!H21)</f>
        <v>6.4123480366554091</v>
      </c>
      <c r="K15" s="88">
        <f>IF(Gesamtüberblick!I21="","",Gesamtüberblick!I21)</f>
        <v>0</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f>IF(Gesamtüberblick!W21="","",Gesamtüberblick!W21)</f>
        <v>0.24398272799999998</v>
      </c>
      <c r="S15" s="88">
        <f>IF(Gesamtüberblick!X21="","",Gesamtüberblick!X21)</f>
        <v>1.0311610000000002</v>
      </c>
      <c r="T15" s="88">
        <f>IF(Gesamtüberblick!Y21="","",Gesamtüberblick!Y21)</f>
        <v>0.60452478271412347</v>
      </c>
      <c r="U15" s="88">
        <f>IF(Gesamtüberblick!Z21="","",Gesamtüberblick!Z21)</f>
        <v>4.3810905703194902E-2</v>
      </c>
      <c r="V15" s="88">
        <f>IF(Gesamtüberblick!AA21="","",Gesamtüberblick!AA21)</f>
        <v>-20.326028468301288</v>
      </c>
    </row>
    <row r="16" spans="1:28" x14ac:dyDescent="0.3">
      <c r="A16" t="s">
        <v>253</v>
      </c>
      <c r="B16" t="s">
        <v>28</v>
      </c>
      <c r="C16" t="s">
        <v>75</v>
      </c>
      <c r="D16" s="72" t="s">
        <v>9</v>
      </c>
      <c r="E16" s="88">
        <f>IF(Gesamtüberblick!C22="","",Gesamtüberblick!C22)</f>
        <v>0.17769870319490019</v>
      </c>
      <c r="F16" s="88">
        <f>IF(Gesamtüberblick!D22="","",Gesamtüberblick!D22)</f>
        <v>0</v>
      </c>
      <c r="G16" s="88">
        <f>IF(Gesamtüberblick!E22="","",Gesamtüberblick!E22)</f>
        <v>2.6019251423206509</v>
      </c>
      <c r="H16" s="88">
        <f>IF(Gesamtüberblick!F22="","",Gesamtüberblick!F22)</f>
        <v>2.7796238455155509</v>
      </c>
      <c r="I16" s="88">
        <f>IF(Gesamtüberblick!G22="","",Gesamtüberblick!G22)</f>
        <v>0</v>
      </c>
      <c r="J16" s="88">
        <f>IF(Gesamtüberblick!H22="","",Gesamtüberblick!H22)</f>
        <v>-2.6019251423206509</v>
      </c>
      <c r="K16" s="88">
        <f>IF(Gesamtüberblick!I22="","",Gesamtüberblick!I22)</f>
        <v>0</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f>IF(Gesamtüberblick!W22="","",Gesamtüberblick!W22)</f>
        <v>0</v>
      </c>
      <c r="S16" s="88">
        <f>IF(Gesamtüberblick!X22="","",Gesamtüberblick!X22)</f>
        <v>0</v>
      </c>
      <c r="T16" s="88">
        <f>IF(Gesamtüberblick!Y22="","",Gesamtüberblick!Y22)</f>
        <v>-0.17396703042780728</v>
      </c>
      <c r="U16" s="88">
        <f>IF(Gesamtüberblick!Z22="","",Gesamtüberblick!Z22)</f>
        <v>-1.7769870319490021E-4</v>
      </c>
      <c r="V16" s="88">
        <f>IF(Gesamtüberblick!AA22="","",Gesamtüberblick!AA22)</f>
        <v>0</v>
      </c>
    </row>
    <row r="17" spans="1:28" x14ac:dyDescent="0.3">
      <c r="A17" t="s">
        <v>254</v>
      </c>
      <c r="B17" t="s">
        <v>29</v>
      </c>
      <c r="C17" t="s">
        <v>76</v>
      </c>
      <c r="D17" s="72" t="s">
        <v>9</v>
      </c>
      <c r="E17" s="88">
        <f>IF(Gesamtüberblick!C23="","",Gesamtüberblick!C23)</f>
        <v>103.37627776404456</v>
      </c>
      <c r="F17" s="88">
        <f>IF(Gesamtüberblick!D23="","",Gesamtüberblick!D23)</f>
        <v>2.1031141280190706</v>
      </c>
      <c r="G17" s="88">
        <f>IF(Gesamtüberblick!E23="","",Gesamtüberblick!E23)</f>
        <v>29.62437469888442</v>
      </c>
      <c r="H17" s="88">
        <f>IF(Gesamtüberblick!F23="","",Gesamtüberblick!F23)</f>
        <v>135.10376659094806</v>
      </c>
      <c r="I17" s="88">
        <f>IF(Gesamtüberblick!G23="","",Gesamtüberblick!G23)</f>
        <v>2.3668810052914635</v>
      </c>
      <c r="J17" s="88">
        <f>IF(Gesamtüberblick!H23="","",Gesamtüberblick!H23)</f>
        <v>3.8104228943347578</v>
      </c>
      <c r="K17" s="88">
        <f>IF(Gesamtüberblick!I23="","",Gesamtüberblick!I23)</f>
        <v>0</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f>IF(Gesamtüberblick!W23="","",Gesamtüberblick!W23)</f>
        <v>0.24398272799999998</v>
      </c>
      <c r="S17" s="88">
        <f>IF(Gesamtüberblick!X23="","",Gesamtüberblick!X23)</f>
        <v>1.0311610000000002</v>
      </c>
      <c r="T17" s="88">
        <f>IF(Gesamtüberblick!Y23="","",Gesamtüberblick!Y23)</f>
        <v>0.43055775228631621</v>
      </c>
      <c r="U17" s="88">
        <f>IF(Gesamtüberblick!Z23="","",Gesamtüberblick!Z23)</f>
        <v>4.3633207E-2</v>
      </c>
      <c r="V17" s="88">
        <f>IF(Gesamtüberblick!AA23="","",Gesamtüberblick!AA23)</f>
        <v>-20.326028468301288</v>
      </c>
    </row>
    <row r="18" spans="1:28" x14ac:dyDescent="0.3">
      <c r="A18" t="s">
        <v>249</v>
      </c>
      <c r="B18" t="s">
        <v>30</v>
      </c>
      <c r="C18" t="s">
        <v>77</v>
      </c>
      <c r="D18" s="72" t="s">
        <v>9</v>
      </c>
      <c r="E18" s="88">
        <f>IF(Gesamtüberblick!C24="","",Gesamtüberblick!C24)</f>
        <v>483.84664844100655</v>
      </c>
      <c r="F18" s="88">
        <f>IF(Gesamtüberblick!D24="","",Gesamtüberblick!D24)</f>
        <v>133.80058417168163</v>
      </c>
      <c r="G18" s="88">
        <f>IF(Gesamtüberblick!E24="","",Gesamtüberblick!E24)</f>
        <v>85.532937269515813</v>
      </c>
      <c r="H18" s="88">
        <f>IF(Gesamtüberblick!F24="","",Gesamtüberblick!F24)</f>
        <v>703.18016988220404</v>
      </c>
      <c r="I18" s="88">
        <f>IF(Gesamtüberblick!G24="","",Gesamtüberblick!G24)</f>
        <v>161.80563610223578</v>
      </c>
      <c r="J18" s="88">
        <f>IF(Gesamtüberblick!H24="","",Gesamtüberblick!H24)</f>
        <v>5.6593076491048633</v>
      </c>
      <c r="K18" s="88">
        <f>IF(Gesamtüberblick!I24="","",Gesamtüberblick!I24)</f>
        <v>0</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f>IF(Gesamtüberblick!W24="","",Gesamtüberblick!W24)</f>
        <v>42.8847375</v>
      </c>
      <c r="S18" s="88">
        <f>IF(Gesamtüberblick!X24="","",Gesamtüberblick!X24)</f>
        <v>65.60269000000001</v>
      </c>
      <c r="T18" s="88">
        <f>IF(Gesamtüberblick!Y24="","",Gesamtüberblick!Y24)</f>
        <v>3.8997274870332315</v>
      </c>
      <c r="U18" s="88">
        <f>IF(Gesamtüberblick!Z24="","",Gesamtüberblick!Z24)</f>
        <v>3.5056882686014466</v>
      </c>
      <c r="V18" s="88">
        <f>IF(Gesamtüberblick!AA24="","",Gesamtüberblick!AA24)</f>
        <v>-101.45459656959925</v>
      </c>
    </row>
    <row r="19" spans="1:28" x14ac:dyDescent="0.3">
      <c r="A19" t="s">
        <v>250</v>
      </c>
      <c r="B19" t="s">
        <v>31</v>
      </c>
      <c r="C19" t="s">
        <v>78</v>
      </c>
      <c r="D19" s="72" t="s">
        <v>9</v>
      </c>
      <c r="E19" s="88">
        <f>IF(Gesamtüberblick!C25="","",Gesamtüberblick!C25)</f>
        <v>38.221678601446541</v>
      </c>
      <c r="F19" s="88">
        <f>IF(Gesamtüberblick!D25="","",Gesamtüberblick!D25)</f>
        <v>0</v>
      </c>
      <c r="G19" s="88">
        <f>IF(Gesamtüberblick!E25="","",Gesamtüberblick!E25)</f>
        <v>0.12369818087739945</v>
      </c>
      <c r="H19" s="88">
        <f>IF(Gesamtüberblick!F25="","",Gesamtüberblick!F25)</f>
        <v>38.345376782323939</v>
      </c>
      <c r="I19" s="88">
        <f>IF(Gesamtüberblick!G25="","",Gesamtüberblick!G25)</f>
        <v>0</v>
      </c>
      <c r="J19" s="88">
        <f>IF(Gesamtüberblick!H25="","",Gesamtüberblick!H25)</f>
        <v>-0.12369818087739945</v>
      </c>
      <c r="K19" s="88">
        <f>IF(Gesamtüberblick!I25="","",Gesamtüberblick!I25)</f>
        <v>0</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f>IF(Gesamtüberblick!W25="","",Gesamtüberblick!W25)</f>
        <v>0</v>
      </c>
      <c r="S19" s="88">
        <f>IF(Gesamtüberblick!X25="","",Gesamtüberblick!X25)</f>
        <v>0</v>
      </c>
      <c r="T19" s="88">
        <f>IF(Gesamtüberblick!Y25="","",Gesamtüberblick!Y25)</f>
        <v>-37.419023350816161</v>
      </c>
      <c r="U19" s="88">
        <f>IF(Gesamtüberblick!Z25="","",Gesamtüberblick!Z25)</f>
        <v>-3.8221678601446547E-2</v>
      </c>
      <c r="V19" s="88">
        <f>IF(Gesamtüberblick!AA25="","",Gesamtüberblick!AA25)</f>
        <v>0</v>
      </c>
    </row>
    <row r="20" spans="1:28" x14ac:dyDescent="0.3">
      <c r="A20" t="s">
        <v>251</v>
      </c>
      <c r="B20" t="s">
        <v>32</v>
      </c>
      <c r="C20" t="s">
        <v>79</v>
      </c>
      <c r="D20" s="72" t="s">
        <v>9</v>
      </c>
      <c r="E20" s="88">
        <f>IF(Gesamtüberblick!C26="","",Gesamtüberblick!C26)</f>
        <v>522.06832704245312</v>
      </c>
      <c r="F20" s="88">
        <f>IF(Gesamtüberblick!D26="","",Gesamtüberblick!D26)</f>
        <v>133.80058417168163</v>
      </c>
      <c r="G20" s="88">
        <f>IF(Gesamtüberblick!E26="","",Gesamtüberblick!E26)</f>
        <v>85.656635450393225</v>
      </c>
      <c r="H20" s="88">
        <f>IF(Gesamtüberblick!F26="","",Gesamtüberblick!F26)</f>
        <v>741.52554666452795</v>
      </c>
      <c r="I20" s="88">
        <f>IF(Gesamtüberblick!G26="","",Gesamtüberblick!G26)</f>
        <v>161.80563610223578</v>
      </c>
      <c r="J20" s="88">
        <f>IF(Gesamtüberblick!H26="","",Gesamtüberblick!H26)</f>
        <v>5.5356094682274639</v>
      </c>
      <c r="K20" s="88">
        <f>IF(Gesamtüberblick!I26="","",Gesamtüberblick!I26)</f>
        <v>0</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f>IF(Gesamtüberblick!W26="","",Gesamtüberblick!W26)</f>
        <v>42.8847375</v>
      </c>
      <c r="S20" s="88">
        <f>IF(Gesamtüberblick!X26="","",Gesamtüberblick!X26)</f>
        <v>65.60269000000001</v>
      </c>
      <c r="T20" s="88">
        <f>IF(Gesamtüberblick!Y26="","",Gesamtüberblick!Y26)</f>
        <v>-33.519295863782929</v>
      </c>
      <c r="U20" s="88">
        <f>IF(Gesamtüberblick!Z26="","",Gesamtüberblick!Z26)</f>
        <v>3.4674665899999999</v>
      </c>
      <c r="V20" s="88">
        <f>IF(Gesamtüberblick!AA26="","",Gesamtüberblick!AA26)</f>
        <v>-101.45459656959925</v>
      </c>
    </row>
    <row r="21" spans="1:28" x14ac:dyDescent="0.3">
      <c r="A21" t="s">
        <v>261</v>
      </c>
      <c r="B21" t="s">
        <v>33</v>
      </c>
      <c r="C21" t="s">
        <v>80</v>
      </c>
      <c r="D21" s="72" t="s">
        <v>8</v>
      </c>
      <c r="E21" s="88">
        <f>IF(Gesamtüberblick!C27="","",Gesamtüberblick!C27)</f>
        <v>0</v>
      </c>
      <c r="F21" s="88">
        <f>IF(Gesamtüberblick!D27="","",Gesamtüberblick!D27)</f>
        <v>0</v>
      </c>
      <c r="G21" s="88">
        <f>IF(Gesamtüberblick!E27="","",Gesamtüberblick!E27)</f>
        <v>0</v>
      </c>
      <c r="H21" s="88">
        <f>IF(Gesamtüberblick!F27="","",Gesamtüberblick!F27)</f>
        <v>0</v>
      </c>
      <c r="I21" s="88">
        <f>IF(Gesamtüberblick!G27="","",Gesamtüberblick!G27)</f>
        <v>0</v>
      </c>
      <c r="J21" s="88">
        <f>IF(Gesamtüberblick!H27="","",Gesamtüberblick!H27)</f>
        <v>0</v>
      </c>
      <c r="K21" s="88">
        <f>IF(Gesamtüberblick!I27="","",Gesamtüberblick!I27)</f>
        <v>0</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f>IF(Gesamtüberblick!W27="","",Gesamtüberblick!W27)</f>
        <v>0</v>
      </c>
      <c r="S21" s="88">
        <f>IF(Gesamtüberblick!X27="","",Gesamtüberblick!X27)</f>
        <v>0</v>
      </c>
      <c r="T21" s="88">
        <f>IF(Gesamtüberblick!Y27="","",Gesamtüberblick!Y27)</f>
        <v>0</v>
      </c>
      <c r="U21" s="88">
        <f>IF(Gesamtüberblick!Z27="","",Gesamtüberblick!Z27)</f>
        <v>0</v>
      </c>
      <c r="V21" s="88">
        <f>IF(Gesamtüberblick!AA27="","",Gesamtüberblick!AA27)</f>
        <v>0</v>
      </c>
    </row>
    <row r="22" spans="1:28" x14ac:dyDescent="0.3">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f>IF(Gesamtüberblick!W28="","",Gesamtüberblick!W28)</f>
        <v>0</v>
      </c>
      <c r="S22" s="88">
        <f>IF(Gesamtüberblick!X28="","",Gesamtüberblick!X28)</f>
        <v>0</v>
      </c>
      <c r="T22" s="88">
        <f>IF(Gesamtüberblick!Y28="","",Gesamtüberblick!Y28)</f>
        <v>0</v>
      </c>
      <c r="U22" s="88">
        <f>IF(Gesamtüberblick!Z28="","",Gesamtüberblick!Z28)</f>
        <v>0</v>
      </c>
      <c r="V22" s="88">
        <f>IF(Gesamtüberblick!AA28="","",Gesamtüberblick!AA28)</f>
        <v>0</v>
      </c>
    </row>
    <row r="23" spans="1:28" x14ac:dyDescent="0.3">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f>IF(Gesamtüberblick!W29="","",Gesamtüberblick!W29)</f>
        <v>0</v>
      </c>
      <c r="S23" s="88">
        <f>IF(Gesamtüberblick!X29="","",Gesamtüberblick!X29)</f>
        <v>0</v>
      </c>
      <c r="T23" s="88">
        <f>IF(Gesamtüberblick!Y29="","",Gesamtüberblick!Y29)</f>
        <v>0</v>
      </c>
      <c r="U23" s="88">
        <f>IF(Gesamtüberblick!Z29="","",Gesamtüberblick!Z29)</f>
        <v>0</v>
      </c>
      <c r="V23" s="88">
        <f>IF(Gesamtüberblick!AA29="","",Gesamtüberblick!AA29)</f>
        <v>0</v>
      </c>
    </row>
    <row r="24" spans="1:28" x14ac:dyDescent="0.3">
      <c r="A24" t="s">
        <v>233</v>
      </c>
      <c r="B24" t="s">
        <v>36</v>
      </c>
      <c r="C24" t="s">
        <v>83</v>
      </c>
      <c r="D24" s="72" t="s">
        <v>37</v>
      </c>
      <c r="E24" s="88" t="str">
        <f>IF(Gesamtüberblick!C30="","",Gesamtüberblick!C30)</f>
        <v>ND*</v>
      </c>
      <c r="F24" s="88" t="str">
        <f>IF(Gesamtüberblick!D30="","",Gesamtüberblick!D30)</f>
        <v>ND*</v>
      </c>
      <c r="G24" s="88" t="str">
        <f>IF(Gesamtüberblick!E30="","",Gesamtüberblick!E30)</f>
        <v>ND*</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IF(Gesamtüberblick!W30="","",Gesamtüberblick!W30)</f>
        <v>ND*</v>
      </c>
      <c r="S24" s="88" t="str">
        <f>IF(Gesamtüberblick!X30="","",Gesamtüberblick!X30)</f>
        <v>ND*</v>
      </c>
      <c r="T24" s="88" t="str">
        <f>IF(Gesamtüberblick!Y30="","",Gesamtüberblick!Y30)</f>
        <v>ND*</v>
      </c>
      <c r="U24" s="88" t="str">
        <f>IF(Gesamtüberblick!Z30="","",Gesamtüberblick!Z30)</f>
        <v>ND*</v>
      </c>
      <c r="V24" s="88">
        <f>IF(Gesamtüberblick!AA30="","",Gesamtüberblick!AA30)</f>
        <v>0</v>
      </c>
    </row>
    <row r="25" spans="1:28" x14ac:dyDescent="0.3">
      <c r="A25" t="s">
        <v>240</v>
      </c>
      <c r="B25" t="s">
        <v>38</v>
      </c>
      <c r="C25" t="s">
        <v>84</v>
      </c>
      <c r="D25" s="72" t="s">
        <v>8</v>
      </c>
      <c r="E25" s="88">
        <f>IF(Gesamtüberblick!C31="","",Gesamtüberblick!C31)</f>
        <v>1.1493674044958716E-3</v>
      </c>
      <c r="F25" s="88">
        <f>IF(Gesamtüberblick!D31="","",Gesamtüberblick!D31)</f>
        <v>8.5118574996041285E-4</v>
      </c>
      <c r="G25" s="88">
        <f>IF(Gesamtüberblick!E31="","",Gesamtüberblick!E31)</f>
        <v>4.5150815609763502E-4</v>
      </c>
      <c r="H25" s="88">
        <f>IF(Gesamtüberblick!F31="","",Gesamtüberblick!F31)</f>
        <v>2.4520613105539196E-3</v>
      </c>
      <c r="I25" s="88">
        <f>IF(Gesamtüberblick!G31="","",Gesamtüberblick!G31)</f>
        <v>1.005506245343008E-3</v>
      </c>
      <c r="J25" s="88">
        <f>IF(Gesamtüberblick!H31="","",Gesamtüberblick!H31)</f>
        <v>1.0964394733401766E-5</v>
      </c>
      <c r="K25" s="88">
        <f>IF(Gesamtüberblick!I31="","",Gesamtüberblick!I31)</f>
        <v>0</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f>IF(Gesamtüberblick!W31="","",Gesamtüberblick!W31)</f>
        <v>2.8861762050000003E-4</v>
      </c>
      <c r="S25" s="88">
        <f>IF(Gesamtüberblick!X31="","",Gesamtüberblick!X31)</f>
        <v>4.1733804999999997E-4</v>
      </c>
      <c r="T25" s="88">
        <f>IF(Gesamtüberblick!Y31="","",Gesamtüberblick!Y31)</f>
        <v>2.1609334600331752E-5</v>
      </c>
      <c r="U25" s="88">
        <f>IF(Gesamtüberblick!Z31="","",Gesamtüberblick!Z31)</f>
        <v>1.86981784E-5</v>
      </c>
      <c r="V25" s="88">
        <f>IF(Gesamtüberblick!AA31="","",Gesamtüberblick!AA31)</f>
        <v>-4.2451400002982545E-4</v>
      </c>
    </row>
    <row r="26" spans="1:28" x14ac:dyDescent="0.3">
      <c r="A26" t="s">
        <v>245</v>
      </c>
      <c r="B26" t="s">
        <v>40</v>
      </c>
      <c r="C26" t="s">
        <v>85</v>
      </c>
      <c r="D26" s="72" t="s">
        <v>8</v>
      </c>
      <c r="E26" s="88">
        <f>IF(Gesamtüberblick!C32="","",Gesamtüberblick!C32)</f>
        <v>3.7055777408254138</v>
      </c>
      <c r="F26" s="88">
        <f>IF(Gesamtüberblick!D32="","",Gesamtüberblick!D32)</f>
        <v>6.6496495013559631</v>
      </c>
      <c r="G26" s="88">
        <f>IF(Gesamtüberblick!E32="","",Gesamtüberblick!E32)</f>
        <v>1.7388796185652817</v>
      </c>
      <c r="H26" s="88">
        <f>IF(Gesamtüberblick!F32="","",Gesamtüberblick!F32)</f>
        <v>12.094106860746658</v>
      </c>
      <c r="I26" s="88">
        <f>IF(Gesamtüberblick!G32="","",Gesamtüberblick!G32)</f>
        <v>14.179053679749323</v>
      </c>
      <c r="J26" s="88">
        <f>IF(Gesamtüberblick!H32="","",Gesamtüberblick!H32)</f>
        <v>4.2584443929260703E-2</v>
      </c>
      <c r="K26" s="88">
        <f>IF(Gesamtüberblick!I32="","",Gesamtüberblick!I32)</f>
        <v>0</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f>IF(Gesamtüberblick!W32="","",Gesamtüberblick!W32)</f>
        <v>6.1438617899999999E-2</v>
      </c>
      <c r="S26" s="88">
        <f>IF(Gesamtüberblick!X32="","",Gesamtüberblick!X32)</f>
        <v>3.2603362499999995</v>
      </c>
      <c r="T26" s="88">
        <f>IF(Gesamtüberblick!Y32="","",Gesamtüberblick!Y32)</f>
        <v>0.11778677243961887</v>
      </c>
      <c r="U26" s="88">
        <f>IF(Gesamtüberblick!Z32="","",Gesamtüberblick!Z32)</f>
        <v>20.059824843000001</v>
      </c>
      <c r="V26" s="88">
        <f>IF(Gesamtüberblick!AA32="","",Gesamtüberblick!AA32)</f>
        <v>-0.50815146514226672</v>
      </c>
    </row>
    <row r="27" spans="1:28" x14ac:dyDescent="0.3">
      <c r="A27" t="s">
        <v>260</v>
      </c>
      <c r="B27" t="s">
        <v>41</v>
      </c>
      <c r="C27" t="s">
        <v>86</v>
      </c>
      <c r="D27" s="72" t="s">
        <v>8</v>
      </c>
      <c r="E27" s="88">
        <f>IF(Gesamtüberblick!C33="","",Gesamtüberblick!C33)</f>
        <v>2.5056208111554341E-3</v>
      </c>
      <c r="F27" s="88">
        <f>IF(Gesamtüberblick!D33="","",Gesamtüberblick!D33)</f>
        <v>8.0120247128331916E-5</v>
      </c>
      <c r="G27" s="88">
        <f>IF(Gesamtüberblick!E33="","",Gesamtüberblick!E33)</f>
        <v>4.5340496539960336E-5</v>
      </c>
      <c r="H27" s="88">
        <f>IF(Gesamtüberblick!F33="","",Gesamtüberblick!F33)</f>
        <v>2.6310815548237264E-3</v>
      </c>
      <c r="I27" s="88">
        <f>IF(Gesamtüberblick!G33="","",Gesamtüberblick!G33)</f>
        <v>8.9484352421617889E-5</v>
      </c>
      <c r="J27" s="88">
        <f>IF(Gesamtüberblick!H33="","",Gesamtüberblick!H33)</f>
        <v>3.8593845767234867E-5</v>
      </c>
      <c r="K27" s="88">
        <f>IF(Gesamtüberblick!I33="","",Gesamtüberblick!I33)</f>
        <v>0</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f>IF(Gesamtüberblick!W33="","",Gesamtüberblick!W33)</f>
        <v>8.4175145999999999E-6</v>
      </c>
      <c r="S27" s="88">
        <f>IF(Gesamtüberblick!X33="","",Gesamtüberblick!X33)</f>
        <v>3.9283115000000004E-5</v>
      </c>
      <c r="T27" s="88">
        <f>IF(Gesamtüberblick!Y33="","",Gesamtüberblick!Y33)</f>
        <v>1.4407212388948245E-5</v>
      </c>
      <c r="U27" s="88">
        <f>IF(Gesamtüberblick!Z33="","",Gesamtüberblick!Z33)</f>
        <v>1.20089375E-6</v>
      </c>
      <c r="V27" s="88">
        <f>IF(Gesamtüberblick!AA33="","",Gesamtüberblick!AA33)</f>
        <v>-4.380140607961044E-4</v>
      </c>
    </row>
    <row r="28" spans="1:28" x14ac:dyDescent="0.3">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f>IF(Gesamtüberblick!W34="","",Gesamtüberblick!W34)</f>
        <v>0</v>
      </c>
      <c r="S28" s="88">
        <f>IF(Gesamtüberblick!X34="","",Gesamtüberblick!X34)</f>
        <v>0</v>
      </c>
      <c r="T28" s="88">
        <f>IF(Gesamtüberblick!Y34="","",Gesamtüberblick!Y34)</f>
        <v>0</v>
      </c>
      <c r="U28" s="88">
        <f>IF(Gesamtüberblick!Z34="","",Gesamtüberblick!Z34)</f>
        <v>0</v>
      </c>
      <c r="V28" s="88">
        <f>IF(Gesamtüberblick!AA34="","",Gesamtüberblick!AA34)</f>
        <v>0</v>
      </c>
    </row>
    <row r="29" spans="1:28" x14ac:dyDescent="0.3">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f>IF(Gesamtüberblick!W35="","",Gesamtüberblick!W35)</f>
        <v>0</v>
      </c>
      <c r="S29" s="88">
        <f>IF(Gesamtüberblick!X35="","",Gesamtüberblick!X35)</f>
        <v>0</v>
      </c>
      <c r="T29" s="88">
        <f>IF(Gesamtüberblick!Y35="","",Gesamtüberblick!Y35)</f>
        <v>0</v>
      </c>
      <c r="U29" s="88">
        <f>IF(Gesamtüberblick!Z35="","",Gesamtüberblick!Z35)</f>
        <v>0</v>
      </c>
      <c r="V29" s="88">
        <f>IF(Gesamtüberblick!AA35="","",Gesamtüberblick!AA35)</f>
        <v>0</v>
      </c>
    </row>
    <row r="30" spans="1:28" x14ac:dyDescent="0.3">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f>IF(Gesamtüberblick!W36="","",Gesamtüberblick!W36)</f>
        <v>0</v>
      </c>
      <c r="S30" s="88">
        <f>IF(Gesamtüberblick!X36="","",Gesamtüberblick!X36)</f>
        <v>0</v>
      </c>
      <c r="T30" s="88">
        <f>IF(Gesamtüberblick!Y36="","",Gesamtüberblick!Y36)</f>
        <v>0</v>
      </c>
      <c r="U30" s="88">
        <f>IF(Gesamtüberblick!Z36="","",Gesamtüberblick!Z36)</f>
        <v>0</v>
      </c>
      <c r="V30" s="88">
        <f>IF(Gesamtüberblick!AA36="","",Gesamtüberblick!AA36)</f>
        <v>0</v>
      </c>
    </row>
    <row r="31" spans="1:28" x14ac:dyDescent="0.3">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f>IF(Gesamtüberblick!W37="","",Gesamtüberblick!W37)</f>
        <v>0</v>
      </c>
      <c r="S31" s="88">
        <f>IF(Gesamtüberblick!X37="","",Gesamtüberblick!X37)</f>
        <v>0</v>
      </c>
      <c r="T31" s="88">
        <f>IF(Gesamtüberblick!Y37="","",Gesamtüberblick!Y37)</f>
        <v>0</v>
      </c>
      <c r="U31" s="88">
        <f>IF(Gesamtüberblick!Z37="","",Gesamtüberblick!Z37)</f>
        <v>0</v>
      </c>
      <c r="V31" s="88">
        <f>IF(Gesamtüberblick!AA37="","",Gesamtüberblick!AA37)</f>
        <v>0</v>
      </c>
      <c r="W31" s="75"/>
      <c r="X31" s="75"/>
      <c r="Y31" s="75"/>
      <c r="Z31" s="75"/>
      <c r="AA31" s="75"/>
      <c r="AB31" s="75"/>
    </row>
    <row r="32" spans="1:28" x14ac:dyDescent="0.3">
      <c r="A32" t="s">
        <v>226</v>
      </c>
      <c r="B32" t="s">
        <v>46</v>
      </c>
      <c r="C32" t="s">
        <v>91</v>
      </c>
      <c r="D32" s="72" t="s">
        <v>9</v>
      </c>
      <c r="E32" s="88">
        <f>IF(Gesamtüberblick!C38="","",Gesamtüberblick!C38)</f>
        <v>0</v>
      </c>
      <c r="F32" s="88">
        <f>IF(Gesamtüberblick!D38="","",Gesamtüberblick!D38)</f>
        <v>0</v>
      </c>
      <c r="G32" s="88">
        <f>IF(Gesamtüberblick!E38="","",Gesamtüberblick!E38)</f>
        <v>0</v>
      </c>
      <c r="H32" s="88">
        <f>IF(Gesamtüberblick!F38="","",Gesamtüberblick!F38)</f>
        <v>0</v>
      </c>
      <c r="I32" s="88">
        <f>IF(Gesamtüberblick!G38="","",Gesamtüberblick!G38)</f>
        <v>0</v>
      </c>
      <c r="J32" s="88">
        <f>IF(Gesamtüberblick!H38="","",Gesamtüberblick!H38)</f>
        <v>0</v>
      </c>
      <c r="K32" s="88">
        <f>IF(Gesamtüberblick!I38="","",Gesamtüberblick!I38)</f>
        <v>0</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f>IF(Gesamtüberblick!W38="","",Gesamtüberblick!W38)</f>
        <v>0</v>
      </c>
      <c r="S32" s="88">
        <f>IF(Gesamtüberblick!X38="","",Gesamtüberblick!X38)</f>
        <v>0</v>
      </c>
      <c r="T32" s="88">
        <f>IF(Gesamtüberblick!Y38="","",Gesamtüberblick!Y38)</f>
        <v>0</v>
      </c>
      <c r="U32" s="88">
        <f>IF(Gesamtüberblick!Z38="","",Gesamtüberblick!Z38)</f>
        <v>0</v>
      </c>
      <c r="V32" s="88">
        <f>IF(Gesamtüberblick!AA38="","",Gesamtüberblick!AA38)</f>
        <v>0</v>
      </c>
    </row>
    <row r="33" spans="1:22" x14ac:dyDescent="0.3">
      <c r="A33" t="s">
        <v>255</v>
      </c>
      <c r="B33" t="s">
        <v>159</v>
      </c>
      <c r="C33" t="s">
        <v>146</v>
      </c>
      <c r="D33" s="72" t="s">
        <v>256</v>
      </c>
      <c r="E33" s="88">
        <f>IF(Gesamtüberblick!C39="","",Gesamtüberblick!C39)</f>
        <v>1.8181950350455826E-6</v>
      </c>
      <c r="F33" s="88">
        <f>IF(Gesamtüberblick!D39="","",Gesamtüberblick!D39)</f>
        <v>7.0200360409370012E-7</v>
      </c>
      <c r="G33" s="88">
        <f>IF(Gesamtüberblick!E39="","",Gesamtüberblick!E39)</f>
        <v>6.0050317120480502E-7</v>
      </c>
      <c r="H33" s="88">
        <f>IF(Gesamtüberblick!F39="","",Gesamtüberblick!F39)</f>
        <v>3.1207018103440877E-6</v>
      </c>
      <c r="I33" s="88">
        <f>IF(Gesamtüberblick!G39="","",Gesamtüberblick!G39)</f>
        <v>1.0554886288189158E-6</v>
      </c>
      <c r="J33" s="88">
        <f>IF(Gesamtüberblick!H39="","",Gesamtüberblick!H39)</f>
        <v>5.2379190373097707E-9</v>
      </c>
      <c r="K33" s="88">
        <f>IF(Gesamtüberblick!I39="","",Gesamtüberblick!I39)</f>
        <v>0</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f>IF(Gesamtüberblick!W39="","",Gesamtüberblick!W39)</f>
        <v>8.4628486800000001E-7</v>
      </c>
      <c r="S33" s="88">
        <f>IF(Gesamtüberblick!X39="","",Gesamtüberblick!X39)</f>
        <v>3.4419375000000001E-7</v>
      </c>
      <c r="T33" s="88">
        <f>IF(Gesamtüberblick!Y39="","",Gesamtüberblick!Y39)</f>
        <v>4.4500283597562781E-8</v>
      </c>
      <c r="U33" s="88">
        <f>IF(Gesamtüberblick!Z39="","",Gesamtüberblick!Z39)</f>
        <v>2.2774539699999998E-8</v>
      </c>
      <c r="V33" s="88">
        <f>IF(Gesamtüberblick!AA39="","",Gesamtüberblick!AA39)</f>
        <v>-5.7196829477923787E-7</v>
      </c>
    </row>
    <row r="34" spans="1:22" x14ac:dyDescent="0.3">
      <c r="A34" t="s">
        <v>241</v>
      </c>
      <c r="B34" t="s">
        <v>160</v>
      </c>
      <c r="C34" t="s">
        <v>148</v>
      </c>
      <c r="D34" s="72" t="s">
        <v>242</v>
      </c>
      <c r="E34" s="88">
        <f>IF(Gesamtüberblick!C40="","",Gesamtüberblick!C40)</f>
        <v>3.2560462455086379</v>
      </c>
      <c r="F34" s="88">
        <f>IF(Gesamtüberblick!D40="","",Gesamtüberblick!D40)</f>
        <v>0.18111135166116907</v>
      </c>
      <c r="G34" s="88">
        <f>IF(Gesamtüberblick!E40="","",Gesamtüberblick!E40)</f>
        <v>9.8914120166679401E-2</v>
      </c>
      <c r="H34" s="88">
        <f>IF(Gesamtüberblick!F40="","",Gesamtüberblick!F40)</f>
        <v>3.5360717173364864</v>
      </c>
      <c r="I34" s="88">
        <f>IF(Gesamtüberblick!G40="","",Gesamtüberblick!G40)</f>
        <v>0.20409299561303523</v>
      </c>
      <c r="J34" s="88">
        <f>IF(Gesamtüberblick!H40="","",Gesamtüberblick!H40)</f>
        <v>8.0617970331180566E-2</v>
      </c>
      <c r="K34" s="88">
        <f>IF(Gesamtüberblick!I40="","",Gesamtüberblick!I40)</f>
        <v>0</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f>IF(Gesamtüberblick!W40="","",Gesamtüberblick!W40)</f>
        <v>2.035082874E-2</v>
      </c>
      <c r="S34" s="88">
        <f>IF(Gesamtüberblick!X40="","",Gesamtüberblick!X40)</f>
        <v>8.8799252500000009E-2</v>
      </c>
      <c r="T34" s="88">
        <f>IF(Gesamtüberblick!Y40="","",Gesamtüberblick!Y40)</f>
        <v>3.1004835967089667E-2</v>
      </c>
      <c r="U34" s="88">
        <f>IF(Gesamtüberblick!Z40="","",Gesamtüberblick!Z40)</f>
        <v>2.79626272E-3</v>
      </c>
      <c r="V34" s="88">
        <f>IF(Gesamtüberblick!AA40="","",Gesamtüberblick!AA40)</f>
        <v>-1.0350722969107098</v>
      </c>
    </row>
    <row r="35" spans="1:22" x14ac:dyDescent="0.3">
      <c r="A35" t="s">
        <v>291</v>
      </c>
      <c r="B35" t="s">
        <v>161</v>
      </c>
      <c r="C35" t="s">
        <v>149</v>
      </c>
      <c r="D35" s="72" t="s">
        <v>150</v>
      </c>
      <c r="E35" s="88">
        <f>IF(Gesamtüberblick!C41="","",Gesamtüberblick!C41)</f>
        <v>164.45902447779724</v>
      </c>
      <c r="F35" s="88">
        <f>IF(Gesamtüberblick!D41="","",Gesamtüberblick!D41)</f>
        <v>66.147526397306621</v>
      </c>
      <c r="G35" s="88">
        <f>IF(Gesamtüberblick!E41="","",Gesamtüberblick!E41)</f>
        <v>25.857327838566604</v>
      </c>
      <c r="H35" s="88">
        <f>IF(Gesamtüberblick!F41="","",Gesamtüberblick!F41)</f>
        <v>256.46387871367045</v>
      </c>
      <c r="I35" s="88">
        <f>IF(Gesamtüberblick!G41="","",Gesamtüberblick!G41)</f>
        <v>77.81558667809756</v>
      </c>
      <c r="J35" s="88">
        <f>IF(Gesamtüberblick!H41="","",Gesamtüberblick!H41)</f>
        <v>1.1149529941481042</v>
      </c>
      <c r="K35" s="88">
        <f>IF(Gesamtüberblick!I41="","",Gesamtüberblick!I41)</f>
        <v>0</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f>IF(Gesamtüberblick!W41="","",Gesamtüberblick!W41)</f>
        <v>20.493423719999999</v>
      </c>
      <c r="S35" s="88">
        <f>IF(Gesamtüberblick!X41="","",Gesamtüberblick!X41)</f>
        <v>32.4322625</v>
      </c>
      <c r="T35" s="88">
        <f>IF(Gesamtüberblick!Y41="","",Gesamtüberblick!Y41)</f>
        <v>3.0563122713877307</v>
      </c>
      <c r="U35" s="88">
        <f>IF(Gesamtüberblick!Z41="","",Gesamtüberblick!Z41)</f>
        <v>6.1214672399999994</v>
      </c>
      <c r="V35" s="88">
        <f>IF(Gesamtüberblick!AA41="","",Gesamtüberblick!AA41)</f>
        <v>-22.308485348567839</v>
      </c>
    </row>
    <row r="36" spans="1:22" x14ac:dyDescent="0.3">
      <c r="A36" t="s">
        <v>239</v>
      </c>
      <c r="B36" t="s">
        <v>162</v>
      </c>
      <c r="C36" t="s">
        <v>151</v>
      </c>
      <c r="D36" s="72" t="s">
        <v>152</v>
      </c>
      <c r="E36" s="88">
        <f>IF(Gesamtüberblick!C42="","",Gesamtüberblick!C42)</f>
        <v>4.4771749225404919E-8</v>
      </c>
      <c r="F36" s="88">
        <f>IF(Gesamtüberblick!D42="","",Gesamtüberblick!D42)</f>
        <v>4.2944323173114459E-9</v>
      </c>
      <c r="G36" s="88">
        <f>IF(Gesamtüberblick!E42="","",Gesamtüberblick!E42)</f>
        <v>1.6344111883068614E-9</v>
      </c>
      <c r="H36" s="88">
        <f>IF(Gesamtüberblick!F42="","",Gesamtüberblick!F42)</f>
        <v>5.0700592731023223E-8</v>
      </c>
      <c r="I36" s="88">
        <f>IF(Gesamtüberblick!G42="","",Gesamtüberblick!G42)</f>
        <v>4.7423978952682926E-9</v>
      </c>
      <c r="J36" s="88">
        <f>IF(Gesamtüberblick!H42="","",Gesamtüberblick!H42)</f>
        <v>1.2568739611099035E-10</v>
      </c>
      <c r="K36" s="88">
        <f>IF(Gesamtüberblick!I42="","",Gesamtüberblick!I42)</f>
        <v>0</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f>IF(Gesamtüberblick!W42="","",Gesamtüberblick!W42)</f>
        <v>1.0029170910000001E-9</v>
      </c>
      <c r="S36" s="88">
        <f>IF(Gesamtüberblick!X42="","",Gesamtüberblick!X42)</f>
        <v>2.1055686250000002E-9</v>
      </c>
      <c r="T36" s="88">
        <f>IF(Gesamtüberblick!Y42="","",Gesamtüberblick!Y42)</f>
        <v>4.3881262380403463E-10</v>
      </c>
      <c r="U36" s="88">
        <f>IF(Gesamtüberblick!Z42="","",Gesamtüberblick!Z42)</f>
        <v>2.5903156399999998E-10</v>
      </c>
      <c r="V36" s="88">
        <f>IF(Gesamtüberblick!AA42="","",Gesamtüberblick!AA42)</f>
        <v>-2.559704876090392E-9</v>
      </c>
    </row>
    <row r="37" spans="1:22" x14ac:dyDescent="0.3">
      <c r="A37" t="s">
        <v>296</v>
      </c>
      <c r="B37" t="s">
        <v>163</v>
      </c>
      <c r="C37" t="s">
        <v>153</v>
      </c>
      <c r="D37" s="72" t="s">
        <v>152</v>
      </c>
      <c r="E37" s="88">
        <f>IF(Gesamtüberblick!C43="","",Gesamtüberblick!C43)</f>
        <v>1.8361132219763115E-7</v>
      </c>
      <c r="F37" s="88">
        <f>IF(Gesamtüberblick!D43="","",Gesamtüberblick!D43)</f>
        <v>9.4956201184816019E-8</v>
      </c>
      <c r="G37" s="88">
        <f>IF(Gesamtüberblick!E43="","",Gesamtüberblick!E43)</f>
        <v>2.2838373934259866E-8</v>
      </c>
      <c r="H37" s="88">
        <f>IF(Gesamtüberblick!F43="","",Gesamtüberblick!F43)</f>
        <v>3.0140589731670704E-7</v>
      </c>
      <c r="I37" s="88">
        <f>IF(Gesamtüberblick!G43="","",Gesamtüberblick!G43)</f>
        <v>1.1564229448390244E-7</v>
      </c>
      <c r="J37" s="88">
        <f>IF(Gesamtüberblick!H43="","",Gesamtüberblick!H43)</f>
        <v>3.100360554028748E-9</v>
      </c>
      <c r="K37" s="88">
        <f>IF(Gesamtüberblick!I43="","",Gesamtüberblick!I43)</f>
        <v>0</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f>IF(Gesamtüberblick!W43="","",Gesamtüberblick!W43)</f>
        <v>6.9715027800000001E-9</v>
      </c>
      <c r="S37" s="88">
        <f>IF(Gesamtüberblick!X43="","",Gesamtüberblick!X43)</f>
        <v>4.6557212500000001E-8</v>
      </c>
      <c r="T37" s="88">
        <f>IF(Gesamtüberblick!Y43="","",Gesamtüberblick!Y43)</f>
        <v>1.9762095749053724E-8</v>
      </c>
      <c r="U37" s="88">
        <f>IF(Gesamtüberblick!Z43="","",Gesamtüberblick!Z43)</f>
        <v>7.9633284800000007E-9</v>
      </c>
      <c r="V37" s="88">
        <f>IF(Gesamtüberblick!AA43="","",Gesamtüberblick!AA43)</f>
        <v>-2.999575448628237E-8</v>
      </c>
    </row>
    <row r="38" spans="1:22" x14ac:dyDescent="0.3">
      <c r="A38" t="s">
        <v>262</v>
      </c>
      <c r="B38" t="s">
        <v>164</v>
      </c>
      <c r="C38" t="s">
        <v>154</v>
      </c>
      <c r="D38" s="72" t="s">
        <v>203</v>
      </c>
      <c r="E38" s="88">
        <f>IF(Gesamtüberblick!C44="","",Gesamtüberblick!C44)</f>
        <v>61.181620713051672</v>
      </c>
      <c r="F38" s="88">
        <f>IF(Gesamtüberblick!D44="","",Gesamtüberblick!D44)</f>
        <v>80.896814475262786</v>
      </c>
      <c r="G38" s="88">
        <f>IF(Gesamtüberblick!E44="","",Gesamtüberblick!E44)</f>
        <v>67.503042203439591</v>
      </c>
      <c r="H38" s="88">
        <f>IF(Gesamtüberblick!F44="","",Gesamtüberblick!F44)</f>
        <v>209.58147739175405</v>
      </c>
      <c r="I38" s="88">
        <f>IF(Gesamtüberblick!G44="","",Gesamtüberblick!G44)</f>
        <v>164.2232707870867</v>
      </c>
      <c r="J38" s="88">
        <f>IF(Gesamtüberblick!H44="","",Gesamtüberblick!H44)</f>
        <v>1.6491646124161121</v>
      </c>
      <c r="K38" s="88">
        <f>IF(Gesamtüberblick!I44="","",Gesamtüberblick!I44)</f>
        <v>0</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f>IF(Gesamtüberblick!W44="","",Gesamtüberblick!W44)</f>
        <v>2.8888477199999998</v>
      </c>
      <c r="S38" s="88">
        <f>IF(Gesamtüberblick!X44="","",Gesamtüberblick!X44)</f>
        <v>39.663867500000002</v>
      </c>
      <c r="T38" s="88">
        <f>IF(Gesamtüberblick!Y44="","",Gesamtüberblick!Y44)</f>
        <v>6.9217795539609304</v>
      </c>
      <c r="U38" s="88">
        <f>IF(Gesamtüberblick!Z44="","",Gesamtüberblick!Z44)</f>
        <v>6.1442840199999997</v>
      </c>
      <c r="V38" s="88">
        <f>IF(Gesamtüberblick!AA44="","",Gesamtüberblick!AA44)</f>
        <v>2775</v>
      </c>
    </row>
  </sheetData>
  <sortState xmlns:xlrd2="http://schemas.microsoft.com/office/spreadsheetml/2017/richdata2" ref="A2:AB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4.4" x14ac:dyDescent="0.3"/>
  <cols>
    <col min="1" max="1" width="9.77734375" style="23" customWidth="1"/>
    <col min="2" max="2" width="10.7773437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f>IF(Gesamtüberblick!C12="","ND",Gesamtüberblick!C12)</f>
        <v>5.7182293653717501E-7</v>
      </c>
      <c r="E2" t="s">
        <v>195</v>
      </c>
    </row>
    <row r="3" spans="1:5" x14ac:dyDescent="0.3">
      <c r="A3" s="23" t="s">
        <v>17</v>
      </c>
      <c r="B3" s="23" t="s">
        <v>129</v>
      </c>
      <c r="C3" s="23" t="s">
        <v>194</v>
      </c>
      <c r="D3" s="50">
        <f>IF(Gesamtüberblick!C17="","ND",Gesamtüberblick!C17)</f>
        <v>0.19422721843614432</v>
      </c>
      <c r="E3" t="s">
        <v>196</v>
      </c>
    </row>
    <row r="4" spans="1:5" x14ac:dyDescent="0.3">
      <c r="A4" s="23" t="s">
        <v>17</v>
      </c>
      <c r="B4" s="23" t="s">
        <v>129</v>
      </c>
      <c r="C4" s="23" t="s">
        <v>80</v>
      </c>
      <c r="D4" s="50">
        <f>IF(Gesamtüberblick!C27="","ND",Gesamtüberblick!C27)</f>
        <v>0</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f>IF(Gesamtüberblick!C32="","ND",Gesamtüberblick!C32)</f>
        <v>3.7055777408254138</v>
      </c>
      <c r="E6" t="s">
        <v>8</v>
      </c>
    </row>
    <row r="7" spans="1:5" x14ac:dyDescent="0.3">
      <c r="A7" s="23" t="s">
        <v>17</v>
      </c>
      <c r="B7" s="23" t="s">
        <v>129</v>
      </c>
      <c r="C7" s="23" t="s">
        <v>86</v>
      </c>
      <c r="D7" s="50">
        <f>IF(Gesamtüberblick!C33="","ND",Gesamtüberblick!C33)</f>
        <v>2.5056208111554341E-3</v>
      </c>
      <c r="E7" t="s">
        <v>8</v>
      </c>
    </row>
    <row r="8" spans="1:5" x14ac:dyDescent="0.3">
      <c r="A8" s="23" t="s">
        <v>17</v>
      </c>
      <c r="B8" s="23" t="s">
        <v>129</v>
      </c>
      <c r="C8" s="23" t="s">
        <v>74</v>
      </c>
      <c r="D8" s="50">
        <f>IF(Gesamtüberblick!C21="","ND",Gesamtüberblick!C21)</f>
        <v>103.19857906084964</v>
      </c>
      <c r="E8" t="s">
        <v>9</v>
      </c>
    </row>
    <row r="9" spans="1:5" x14ac:dyDescent="0.3">
      <c r="A9" s="23" t="s">
        <v>17</v>
      </c>
      <c r="B9" s="23" t="s">
        <v>129</v>
      </c>
      <c r="C9" s="23" t="s">
        <v>75</v>
      </c>
      <c r="D9" s="50">
        <f>IF(Gesamtüberblick!C22="","ND",Gesamtüberblick!C22)</f>
        <v>0.17769870319490019</v>
      </c>
      <c r="E9" t="s">
        <v>9</v>
      </c>
    </row>
    <row r="10" spans="1:5" x14ac:dyDescent="0.3">
      <c r="A10" s="23" t="s">
        <v>17</v>
      </c>
      <c r="B10" s="23" t="s">
        <v>129</v>
      </c>
      <c r="C10" s="23" t="s">
        <v>81</v>
      </c>
      <c r="D10" s="50">
        <f>IF(Gesamtüberblick!C28="","ND",Gesamtüberblick!C28)</f>
        <v>0</v>
      </c>
      <c r="E10" t="s">
        <v>9</v>
      </c>
    </row>
    <row r="11" spans="1:5" x14ac:dyDescent="0.3">
      <c r="A11" s="23" t="s">
        <v>17</v>
      </c>
      <c r="B11" s="23" t="s">
        <v>129</v>
      </c>
      <c r="C11" s="23" t="s">
        <v>139</v>
      </c>
      <c r="D11" s="50">
        <f>IF(Gesamtüberblick!C16="","ND",Gesamtüberblick!C16)</f>
        <v>0.74169490049899578</v>
      </c>
      <c r="E11" t="s">
        <v>197</v>
      </c>
    </row>
    <row r="12" spans="1:5" x14ac:dyDescent="0.3">
      <c r="A12" s="23" t="s">
        <v>17</v>
      </c>
      <c r="B12" s="23" t="s">
        <v>129</v>
      </c>
      <c r="C12" s="23" t="s">
        <v>137</v>
      </c>
      <c r="D12" s="50">
        <f>IF(Gesamtüberblick!C15="","ND",Gesamtüberblick!C15)</f>
        <v>6.8748713267514763E-2</v>
      </c>
      <c r="E12" t="s">
        <v>198</v>
      </c>
    </row>
    <row r="13" spans="1:5" x14ac:dyDescent="0.3">
      <c r="A13" s="23" t="s">
        <v>17</v>
      </c>
      <c r="B13" s="23" t="s">
        <v>129</v>
      </c>
      <c r="C13" s="23" t="s">
        <v>135</v>
      </c>
      <c r="D13" s="50">
        <f>IF(Gesamtüberblick!C14="","ND",Gesamtüberblick!C14)</f>
        <v>2.346405643216231E-2</v>
      </c>
      <c r="E13" t="s">
        <v>199</v>
      </c>
    </row>
    <row r="14" spans="1:5" x14ac:dyDescent="0.3">
      <c r="A14" s="23" t="s">
        <v>17</v>
      </c>
      <c r="B14" s="23" t="s">
        <v>129</v>
      </c>
      <c r="C14" s="23" t="s">
        <v>90</v>
      </c>
      <c r="D14" s="50">
        <f>IF(Gesamtüberblick!C37="","ND",Gesamtüberblick!C37)</f>
        <v>0</v>
      </c>
      <c r="E14" t="s">
        <v>9</v>
      </c>
    </row>
    <row r="15" spans="1:5" x14ac:dyDescent="0.3">
      <c r="A15" s="23" t="s">
        <v>17</v>
      </c>
      <c r="B15" s="23" t="s">
        <v>129</v>
      </c>
      <c r="C15" s="23" t="s">
        <v>91</v>
      </c>
      <c r="D15" s="50">
        <f>IF(Gesamtüberblick!C38="","ND",Gesamtüberblick!C38)</f>
        <v>0</v>
      </c>
      <c r="E15" t="s">
        <v>9</v>
      </c>
    </row>
    <row r="16" spans="1:5" x14ac:dyDescent="0.3">
      <c r="A16" s="23" t="s">
        <v>17</v>
      </c>
      <c r="B16" s="23" t="s">
        <v>129</v>
      </c>
      <c r="C16" s="23" t="s">
        <v>84</v>
      </c>
      <c r="D16" s="50">
        <f>IF(Gesamtüberblick!C31="","ND",Gesamtüberblick!C31)</f>
        <v>1.1493674044958716E-3</v>
      </c>
      <c r="E16" t="s">
        <v>8</v>
      </c>
    </row>
    <row r="17" spans="1:5" x14ac:dyDescent="0.3">
      <c r="A17" s="23" t="s">
        <v>17</v>
      </c>
      <c r="B17" s="23" t="s">
        <v>129</v>
      </c>
      <c r="C17" s="23" t="s">
        <v>96</v>
      </c>
      <c r="D17" s="50">
        <f>IF(Gesamtüberblick!C10="","ND",Gesamtüberblick!C10)</f>
        <v>0</v>
      </c>
      <c r="E17" t="s">
        <v>200</v>
      </c>
    </row>
    <row r="18" spans="1:5" x14ac:dyDescent="0.3">
      <c r="A18" s="23" t="s">
        <v>17</v>
      </c>
      <c r="B18" s="23" t="s">
        <v>129</v>
      </c>
      <c r="C18" s="23" t="s">
        <v>97</v>
      </c>
      <c r="D18" s="50">
        <f>IF(Gesamtüberblick!C9="","ND",Gesamtüberblick!C9)</f>
        <v>105.06981387332505</v>
      </c>
      <c r="E18" t="s">
        <v>200</v>
      </c>
    </row>
    <row r="19" spans="1:5" x14ac:dyDescent="0.3">
      <c r="A19" s="23" t="s">
        <v>17</v>
      </c>
      <c r="B19" s="23" t="s">
        <v>129</v>
      </c>
      <c r="C19" s="23" t="s">
        <v>131</v>
      </c>
      <c r="D19" s="50">
        <f>IF(Gesamtüberblick!C11="","ND",Gesamtüberblick!C11)</f>
        <v>2.6030176774055905E-2</v>
      </c>
      <c r="E19" t="s">
        <v>200</v>
      </c>
    </row>
    <row r="20" spans="1:5" x14ac:dyDescent="0.3">
      <c r="A20" s="23" t="s">
        <v>17</v>
      </c>
      <c r="B20" s="23" t="s">
        <v>129</v>
      </c>
      <c r="C20" s="23" t="s">
        <v>87</v>
      </c>
      <c r="D20" s="50">
        <f>IF(Gesamtüberblick!C34="","ND",Gesamtüberblick!C34)</f>
        <v>0</v>
      </c>
      <c r="E20" t="s">
        <v>8</v>
      </c>
    </row>
    <row r="21" spans="1:5" x14ac:dyDescent="0.3">
      <c r="A21" s="23" t="s">
        <v>17</v>
      </c>
      <c r="B21" s="23" t="s">
        <v>129</v>
      </c>
      <c r="C21" s="23" t="s">
        <v>82</v>
      </c>
      <c r="D21" s="50">
        <f>IF(Gesamtüberblick!C29="","ND",Gesamtüberblick!C29)</f>
        <v>0</v>
      </c>
      <c r="E21" t="s">
        <v>9</v>
      </c>
    </row>
    <row r="22" spans="1:5" x14ac:dyDescent="0.3">
      <c r="A22" s="23" t="s">
        <v>17</v>
      </c>
      <c r="B22" s="23" t="s">
        <v>129</v>
      </c>
      <c r="C22" s="23" t="s">
        <v>77</v>
      </c>
      <c r="D22" s="50">
        <f>IF(Gesamtüberblick!C24="","ND",Gesamtüberblick!C24)</f>
        <v>483.84664844100655</v>
      </c>
      <c r="E22" t="s">
        <v>9</v>
      </c>
    </row>
    <row r="23" spans="1:5" x14ac:dyDescent="0.3">
      <c r="A23" s="23" t="s">
        <v>17</v>
      </c>
      <c r="B23" s="23" t="s">
        <v>129</v>
      </c>
      <c r="C23" s="23" t="s">
        <v>78</v>
      </c>
      <c r="D23" s="50">
        <f>IF(Gesamtüberblick!C25="","ND",Gesamtüberblick!C25)</f>
        <v>38.221678601446541</v>
      </c>
      <c r="E23" t="s">
        <v>9</v>
      </c>
    </row>
    <row r="24" spans="1:5" x14ac:dyDescent="0.3">
      <c r="A24" s="23" t="s">
        <v>17</v>
      </c>
      <c r="B24" s="23" t="s">
        <v>129</v>
      </c>
      <c r="C24" s="23" t="s">
        <v>143</v>
      </c>
      <c r="D24" s="50">
        <f>IF(Gesamtüberblick!C19="","ND",Gesamtüberblick!C19)</f>
        <v>492.64090525249173</v>
      </c>
      <c r="E24" t="s">
        <v>9</v>
      </c>
    </row>
    <row r="25" spans="1:5" x14ac:dyDescent="0.3">
      <c r="A25" s="23" t="s">
        <v>17</v>
      </c>
      <c r="B25" s="23" t="s">
        <v>129</v>
      </c>
      <c r="C25" s="23" t="s">
        <v>142</v>
      </c>
      <c r="D25" s="50">
        <f>IF(Gesamtüberblick!C18="","ND",Gesamtüberblick!C18)</f>
        <v>8.5923789433800581E-5</v>
      </c>
      <c r="E25" t="s">
        <v>201</v>
      </c>
    </row>
    <row r="26" spans="1:5" x14ac:dyDescent="0.3">
      <c r="A26" s="23" t="s">
        <v>17</v>
      </c>
      <c r="B26" s="23" t="s">
        <v>129</v>
      </c>
      <c r="C26" s="23" t="s">
        <v>151</v>
      </c>
      <c r="D26" s="50">
        <f>IF(Gesamtüberblick!C42="","ND",Gesamtüberblick!C42)</f>
        <v>4.4771749225404919E-8</v>
      </c>
      <c r="E26" t="s">
        <v>152</v>
      </c>
    </row>
    <row r="27" spans="1:5" x14ac:dyDescent="0.3">
      <c r="A27" s="23" t="s">
        <v>17</v>
      </c>
      <c r="B27" s="23" t="s">
        <v>129</v>
      </c>
      <c r="C27" s="23" t="s">
        <v>153</v>
      </c>
      <c r="D27" s="50">
        <f>IF(Gesamtüberblick!C43="","ND",Gesamtüberblick!C43)</f>
        <v>1.8361132219763115E-7</v>
      </c>
      <c r="E27" t="s">
        <v>152</v>
      </c>
    </row>
    <row r="28" spans="1:5" x14ac:dyDescent="0.3">
      <c r="A28" s="23" t="s">
        <v>17</v>
      </c>
      <c r="B28" s="23" t="s">
        <v>129</v>
      </c>
      <c r="C28" s="23" t="s">
        <v>149</v>
      </c>
      <c r="D28" s="50">
        <f>IF(Gesamtüberblick!C41="","ND",Gesamtüberblick!C41)</f>
        <v>164.45902447779724</v>
      </c>
      <c r="E28" t="s">
        <v>150</v>
      </c>
    </row>
    <row r="29" spans="1:5" x14ac:dyDescent="0.3">
      <c r="A29" s="23" t="s">
        <v>17</v>
      </c>
      <c r="B29" s="23" t="s">
        <v>129</v>
      </c>
      <c r="C29" s="23" t="s">
        <v>148</v>
      </c>
      <c r="D29" s="50">
        <f>IF(Gesamtüberblick!C40="","ND",Gesamtüberblick!C40)</f>
        <v>3.2560462455086379</v>
      </c>
      <c r="E29" t="s">
        <v>202</v>
      </c>
    </row>
    <row r="30" spans="1:5" x14ac:dyDescent="0.3">
      <c r="A30" s="23" t="s">
        <v>17</v>
      </c>
      <c r="B30" s="23" t="s">
        <v>129</v>
      </c>
      <c r="C30" s="23" t="s">
        <v>154</v>
      </c>
      <c r="D30" s="50">
        <f>IF(Gesamtüberblick!C44="","ND",Gesamtüberblick!C44)</f>
        <v>61.181620713051672</v>
      </c>
      <c r="E30" t="s">
        <v>203</v>
      </c>
    </row>
    <row r="31" spans="1:5" x14ac:dyDescent="0.3">
      <c r="A31" s="23" t="s">
        <v>17</v>
      </c>
      <c r="B31" s="23" t="s">
        <v>129</v>
      </c>
      <c r="C31" s="23" t="s">
        <v>146</v>
      </c>
      <c r="D31" s="50">
        <f>IF(Gesamtüberblick!C39="","ND",Gesamtüberblick!C39)</f>
        <v>1.8181950350455826E-6</v>
      </c>
      <c r="E31" t="s">
        <v>204</v>
      </c>
    </row>
    <row r="32" spans="1:5" x14ac:dyDescent="0.3">
      <c r="A32" s="23" t="s">
        <v>17</v>
      </c>
      <c r="B32" s="23" t="s">
        <v>129</v>
      </c>
      <c r="C32" s="23" t="s">
        <v>89</v>
      </c>
      <c r="D32" s="50">
        <f>IF(Gesamtüberblick!C36="","ND",Gesamtüberblick!C36)</f>
        <v>0</v>
      </c>
      <c r="E32" t="s">
        <v>8</v>
      </c>
    </row>
    <row r="33" spans="1:5" x14ac:dyDescent="0.3">
      <c r="A33" s="23" t="s">
        <v>17</v>
      </c>
      <c r="B33" s="23" t="s">
        <v>129</v>
      </c>
      <c r="C33" s="23" t="s">
        <v>88</v>
      </c>
      <c r="D33" s="50">
        <f>IF(Gesamtüberblick!C35="","ND",Gesamtüberblick!C35)</f>
        <v>0</v>
      </c>
      <c r="E33" t="s">
        <v>8</v>
      </c>
    </row>
    <row r="34" spans="1:5" x14ac:dyDescent="0.3">
      <c r="A34" s="23" t="s">
        <v>17</v>
      </c>
      <c r="B34" s="23" t="s">
        <v>129</v>
      </c>
      <c r="C34" s="23" t="s">
        <v>133</v>
      </c>
      <c r="D34" s="50">
        <f>IF(Gesamtüberblick!C13="","ND",Gesamtüberblick!C13)</f>
        <v>0.21742174580904253</v>
      </c>
      <c r="E34" t="s">
        <v>205</v>
      </c>
    </row>
    <row r="35" spans="1:5" x14ac:dyDescent="0.3">
      <c r="A35" s="23" t="s">
        <v>17</v>
      </c>
      <c r="B35" s="23" t="s">
        <v>129</v>
      </c>
      <c r="C35" s="23" t="s">
        <v>144</v>
      </c>
      <c r="D35" s="50">
        <f>IF(Gesamtüberblick!C20="","ND",Gesamtüberblick!C20)</f>
        <v>6.3421529507349117</v>
      </c>
      <c r="E35" t="s">
        <v>206</v>
      </c>
    </row>
    <row r="36" spans="1:5" x14ac:dyDescent="0.3">
      <c r="A36" s="23" t="s">
        <v>72</v>
      </c>
      <c r="B36" s="23" t="s">
        <v>129</v>
      </c>
      <c r="C36" s="23" t="s">
        <v>132</v>
      </c>
      <c r="D36" s="50">
        <f>IF(Gesamtüberblick!F12="","ND",Gesamtüberblick!F12)</f>
        <v>9.8843181775834928E-7</v>
      </c>
      <c r="E36" t="s">
        <v>195</v>
      </c>
    </row>
    <row r="37" spans="1:5" x14ac:dyDescent="0.3">
      <c r="A37" s="23" t="s">
        <v>72</v>
      </c>
      <c r="B37" s="23" t="s">
        <v>129</v>
      </c>
      <c r="C37" s="23" t="s">
        <v>194</v>
      </c>
      <c r="D37" s="50">
        <f>IF(Gesamtüberblick!F17="","ND",Gesamtüberblick!F17)</f>
        <v>0.26960716998736883</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12.094106860746658</v>
      </c>
      <c r="E40" t="s">
        <v>8</v>
      </c>
    </row>
    <row r="41" spans="1:5" x14ac:dyDescent="0.3">
      <c r="A41" s="23" t="s">
        <v>72</v>
      </c>
      <c r="B41" s="23" t="s">
        <v>129</v>
      </c>
      <c r="C41" s="23" t="s">
        <v>86</v>
      </c>
      <c r="D41" s="50">
        <f>IF(Gesamtüberblick!F33="","ND",Gesamtüberblick!F33)</f>
        <v>2.6310815548237264E-3</v>
      </c>
      <c r="E41" t="s">
        <v>8</v>
      </c>
    </row>
    <row r="42" spans="1:5" x14ac:dyDescent="0.3">
      <c r="A42" s="23" t="s">
        <v>72</v>
      </c>
      <c r="B42" s="23" t="s">
        <v>129</v>
      </c>
      <c r="C42" s="23" t="s">
        <v>74</v>
      </c>
      <c r="D42" s="50">
        <f>IF(Gesamtüberblick!F21="","ND",Gesamtüberblick!F21)</f>
        <v>132.32414274543248</v>
      </c>
      <c r="E42" t="s">
        <v>9</v>
      </c>
    </row>
    <row r="43" spans="1:5" x14ac:dyDescent="0.3">
      <c r="A43" s="23" t="s">
        <v>72</v>
      </c>
      <c r="B43" s="23" t="s">
        <v>129</v>
      </c>
      <c r="C43" s="23" t="s">
        <v>75</v>
      </c>
      <c r="D43" s="50">
        <f>IF(Gesamtüberblick!F22="","ND",Gesamtüberblick!F22)</f>
        <v>2.7796238455155509</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0.91090632478400602</v>
      </c>
      <c r="E45" t="s">
        <v>197</v>
      </c>
    </row>
    <row r="46" spans="1:5" x14ac:dyDescent="0.3">
      <c r="A46" s="23" t="s">
        <v>72</v>
      </c>
      <c r="B46" s="23" t="s">
        <v>129</v>
      </c>
      <c r="C46" s="23" t="s">
        <v>137</v>
      </c>
      <c r="D46" s="50">
        <f>IF(Gesamtüberblick!F15="","ND",Gesamtüberblick!F15)</f>
        <v>8.5118419688769861E-2</v>
      </c>
      <c r="E46" t="s">
        <v>198</v>
      </c>
    </row>
    <row r="47" spans="1:5" x14ac:dyDescent="0.3">
      <c r="A47" s="23" t="s">
        <v>72</v>
      </c>
      <c r="B47" s="23" t="s">
        <v>129</v>
      </c>
      <c r="C47" s="23" t="s">
        <v>135</v>
      </c>
      <c r="D47" s="50">
        <f>IF(Gesamtüberblick!F14="","ND",Gesamtüberblick!F14)</f>
        <v>2.4590811470938629E-2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2.4520613105539196E-3</v>
      </c>
      <c r="E50" t="s">
        <v>8</v>
      </c>
    </row>
    <row r="51" spans="1:7" x14ac:dyDescent="0.3">
      <c r="A51" s="23" t="s">
        <v>72</v>
      </c>
      <c r="B51" s="23" t="s">
        <v>129</v>
      </c>
      <c r="C51" s="23" t="s">
        <v>96</v>
      </c>
      <c r="D51" s="50">
        <f>IF(Gesamtüberblick!F10="","ND",Gesamtüberblick!F10)</f>
        <v>-0.4282048127391524</v>
      </c>
      <c r="E51" t="s">
        <v>200</v>
      </c>
    </row>
    <row r="52" spans="1:7" x14ac:dyDescent="0.3">
      <c r="A52" s="23" t="s">
        <v>72</v>
      </c>
      <c r="B52" s="23" t="s">
        <v>129</v>
      </c>
      <c r="C52" s="23" t="s">
        <v>97</v>
      </c>
      <c r="D52" s="50">
        <f>IF(Gesamtüberblick!F9="","ND",Gesamtüberblick!F9)</f>
        <v>120.04475832350572</v>
      </c>
      <c r="E52" t="s">
        <v>200</v>
      </c>
    </row>
    <row r="53" spans="1:7" x14ac:dyDescent="0.3">
      <c r="A53" s="23" t="s">
        <v>72</v>
      </c>
      <c r="B53" s="23" t="s">
        <v>129</v>
      </c>
      <c r="C53" s="23" t="s">
        <v>131</v>
      </c>
      <c r="D53" s="50">
        <f>IF(Gesamtüberblick!F11="","ND",Gesamtüberblick!F11)</f>
        <v>3.2396189383379036E-2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703.18016988220404</v>
      </c>
      <c r="E56" t="s">
        <v>9</v>
      </c>
    </row>
    <row r="57" spans="1:7" x14ac:dyDescent="0.3">
      <c r="A57" s="23" t="s">
        <v>72</v>
      </c>
      <c r="B57" s="23" t="s">
        <v>129</v>
      </c>
      <c r="C57" s="23" t="s">
        <v>78</v>
      </c>
      <c r="D57" s="50">
        <f>IF(Gesamtüberblick!F25="","ND",Gesamtüberblick!F25)</f>
        <v>38.345376782323939</v>
      </c>
      <c r="E57" t="s">
        <v>9</v>
      </c>
    </row>
    <row r="58" spans="1:7" x14ac:dyDescent="0.3">
      <c r="A58" s="23" t="s">
        <v>72</v>
      </c>
      <c r="B58" s="23" t="s">
        <v>129</v>
      </c>
      <c r="C58" s="23" t="s">
        <v>143</v>
      </c>
      <c r="D58" s="50">
        <f>IF(Gesamtüberblick!F19="","ND",Gesamtüberblick!F19)</f>
        <v>712.09566081334083</v>
      </c>
      <c r="E58" t="s">
        <v>9</v>
      </c>
    </row>
    <row r="59" spans="1:7" x14ac:dyDescent="0.3">
      <c r="A59" s="23" t="s">
        <v>72</v>
      </c>
      <c r="B59" s="23" t="s">
        <v>129</v>
      </c>
      <c r="C59" s="23" t="s">
        <v>142</v>
      </c>
      <c r="D59" s="50">
        <f>IF(Gesamtüberblick!F18="","ND",Gesamtüberblick!F18)</f>
        <v>1.2662974384028414E-4</v>
      </c>
      <c r="E59" t="s">
        <v>201</v>
      </c>
    </row>
    <row r="60" spans="1:7" x14ac:dyDescent="0.3">
      <c r="A60" s="23" t="s">
        <v>72</v>
      </c>
      <c r="B60" s="23" t="s">
        <v>129</v>
      </c>
      <c r="C60" s="23" t="s">
        <v>151</v>
      </c>
      <c r="D60" s="50">
        <f>IF(Gesamtüberblick!F42="","ND",Gesamtüberblick!F42)</f>
        <v>5.0700592731023223E-8</v>
      </c>
      <c r="E60" t="s">
        <v>152</v>
      </c>
    </row>
    <row r="61" spans="1:7" x14ac:dyDescent="0.3">
      <c r="A61" s="23" t="s">
        <v>72</v>
      </c>
      <c r="B61" s="23" t="s">
        <v>129</v>
      </c>
      <c r="C61" s="23" t="s">
        <v>153</v>
      </c>
      <c r="D61" s="50">
        <f>IF(Gesamtüberblick!F43="","ND",Gesamtüberblick!F43)</f>
        <v>3.0140589731670704E-7</v>
      </c>
      <c r="E61" t="s">
        <v>152</v>
      </c>
    </row>
    <row r="62" spans="1:7" x14ac:dyDescent="0.3">
      <c r="A62" s="23" t="s">
        <v>72</v>
      </c>
      <c r="B62" s="23" t="s">
        <v>129</v>
      </c>
      <c r="C62" s="23" t="s">
        <v>149</v>
      </c>
      <c r="D62" s="50">
        <f>IF(Gesamtüberblick!F41="","ND",Gesamtüberblick!F41)</f>
        <v>256.46387871367045</v>
      </c>
      <c r="E62" t="s">
        <v>150</v>
      </c>
    </row>
    <row r="63" spans="1:7" x14ac:dyDescent="0.3">
      <c r="A63" s="23" t="s">
        <v>72</v>
      </c>
      <c r="B63" s="23" t="s">
        <v>129</v>
      </c>
      <c r="C63" s="23" t="s">
        <v>148</v>
      </c>
      <c r="D63" s="50">
        <f>IF(Gesamtüberblick!F40="","ND",Gesamtüberblick!F40)</f>
        <v>3.5360717173364864</v>
      </c>
      <c r="E63" t="s">
        <v>202</v>
      </c>
      <c r="G63" s="22"/>
    </row>
    <row r="64" spans="1:7" x14ac:dyDescent="0.3">
      <c r="A64" s="23" t="s">
        <v>72</v>
      </c>
      <c r="B64" s="23" t="s">
        <v>129</v>
      </c>
      <c r="C64" s="23" t="s">
        <v>154</v>
      </c>
      <c r="D64" s="50">
        <f>IF(Gesamtüberblick!F44="","ND",Gesamtüberblick!F44)</f>
        <v>209.58147739175405</v>
      </c>
      <c r="E64" t="s">
        <v>203</v>
      </c>
    </row>
    <row r="65" spans="1:8" x14ac:dyDescent="0.3">
      <c r="A65" s="23" t="s">
        <v>72</v>
      </c>
      <c r="B65" s="23" t="s">
        <v>129</v>
      </c>
      <c r="C65" s="23" t="s">
        <v>146</v>
      </c>
      <c r="D65" s="50">
        <f>IF(Gesamtüberblick!F39="","ND",Gesamtüberblick!F39)</f>
        <v>3.1207018103440877E-6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0.26335935161962198</v>
      </c>
      <c r="E68" t="s">
        <v>205</v>
      </c>
    </row>
    <row r="69" spans="1:8" x14ac:dyDescent="0.3">
      <c r="A69" s="23" t="s">
        <v>72</v>
      </c>
      <c r="B69" s="23" t="s">
        <v>129</v>
      </c>
      <c r="C69" s="23" t="s">
        <v>144</v>
      </c>
      <c r="D69" s="50">
        <f>IF(Gesamtüberblick!F20="","ND",Gesamtüberblick!F20)</f>
        <v>5.6843694260249205</v>
      </c>
      <c r="E69" t="s">
        <v>206</v>
      </c>
    </row>
    <row r="70" spans="1:8" x14ac:dyDescent="0.3">
      <c r="A70" s="23" t="s">
        <v>18</v>
      </c>
      <c r="B70" s="23" t="s">
        <v>129</v>
      </c>
      <c r="C70" s="23" t="s">
        <v>132</v>
      </c>
      <c r="D70" s="50">
        <f>IF(Gesamtüberblick!D12="","ND",Gesamtüberblick!D12)</f>
        <v>2.0516178021884567E-7</v>
      </c>
      <c r="E70" t="s">
        <v>195</v>
      </c>
    </row>
    <row r="71" spans="1:8" x14ac:dyDescent="0.3">
      <c r="A71" s="23" t="s">
        <v>18</v>
      </c>
      <c r="B71" s="23" t="s">
        <v>129</v>
      </c>
      <c r="C71" s="23" t="s">
        <v>194</v>
      </c>
      <c r="D71" s="50">
        <f>IF(Gesamtüberblick!D17="","ND",Gesamtüberblick!D17)</f>
        <v>3.1967934988226303E-2</v>
      </c>
      <c r="E71" t="s">
        <v>196</v>
      </c>
    </row>
    <row r="72" spans="1:8" x14ac:dyDescent="0.3">
      <c r="A72" s="23" t="s">
        <v>18</v>
      </c>
      <c r="B72" s="23" t="s">
        <v>129</v>
      </c>
      <c r="C72" s="23" t="s">
        <v>80</v>
      </c>
      <c r="D72" s="50">
        <f>IF(Gesamtüberblick!D27="","ND",Gesamtüberblick!D27)</f>
        <v>0</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f>IF(Gesamtüberblick!D32="","ND",Gesamtüberblick!D32)</f>
        <v>6.6496495013559631</v>
      </c>
      <c r="E74" t="s">
        <v>8</v>
      </c>
    </row>
    <row r="75" spans="1:8" x14ac:dyDescent="0.3">
      <c r="A75" s="23" t="s">
        <v>18</v>
      </c>
      <c r="B75" s="23" t="s">
        <v>129</v>
      </c>
      <c r="C75" s="23" t="s">
        <v>86</v>
      </c>
      <c r="D75" s="50">
        <f>IF(Gesamtüberblick!D33="","ND",Gesamtüberblick!D33)</f>
        <v>8.0120247128331916E-5</v>
      </c>
      <c r="E75" t="s">
        <v>8</v>
      </c>
    </row>
    <row r="76" spans="1:8" x14ac:dyDescent="0.3">
      <c r="A76" s="23" t="s">
        <v>18</v>
      </c>
      <c r="B76" s="23" t="s">
        <v>129</v>
      </c>
      <c r="C76" s="23" t="s">
        <v>74</v>
      </c>
      <c r="D76" s="50">
        <f>IF(Gesamtüberblick!D21="","ND",Gesamtüberblick!D21)</f>
        <v>2.1031141280190706</v>
      </c>
      <c r="E76" t="s">
        <v>9</v>
      </c>
    </row>
    <row r="77" spans="1:8" x14ac:dyDescent="0.3">
      <c r="A77" s="23" t="s">
        <v>18</v>
      </c>
      <c r="B77" s="23" t="s">
        <v>129</v>
      </c>
      <c r="C77" s="23" t="s">
        <v>75</v>
      </c>
      <c r="D77" s="50">
        <f>IF(Gesamtüberblick!D22="","ND",Gesamtüberblick!D22)</f>
        <v>0</v>
      </c>
      <c r="E77" t="s">
        <v>9</v>
      </c>
    </row>
    <row r="78" spans="1:8" x14ac:dyDescent="0.3">
      <c r="A78" s="23" t="s">
        <v>18</v>
      </c>
      <c r="B78" s="23" t="s">
        <v>129</v>
      </c>
      <c r="C78" s="23" t="s">
        <v>81</v>
      </c>
      <c r="D78" s="50">
        <f>IF(Gesamtüberblick!D28="","ND",Gesamtüberblick!D28)</f>
        <v>0</v>
      </c>
      <c r="E78" t="s">
        <v>9</v>
      </c>
      <c r="H78" s="22"/>
    </row>
    <row r="79" spans="1:8" x14ac:dyDescent="0.3">
      <c r="A79" s="23" t="s">
        <v>18</v>
      </c>
      <c r="B79" s="23" t="s">
        <v>129</v>
      </c>
      <c r="C79" s="23" t="s">
        <v>139</v>
      </c>
      <c r="D79" s="50">
        <f>IF(Gesamtüberblick!D16="","ND",Gesamtüberblick!D16)</f>
        <v>5.2790798500309821E-2</v>
      </c>
      <c r="E79" t="s">
        <v>197</v>
      </c>
    </row>
    <row r="80" spans="1:8" x14ac:dyDescent="0.3">
      <c r="A80" s="23" t="s">
        <v>18</v>
      </c>
      <c r="B80" s="23" t="s">
        <v>129</v>
      </c>
      <c r="C80" s="23" t="s">
        <v>137</v>
      </c>
      <c r="D80" s="50">
        <f>IF(Gesamtüberblick!D15="","ND",Gesamtüberblick!D15)</f>
        <v>5.1954905468836231E-3</v>
      </c>
      <c r="E80" t="s">
        <v>198</v>
      </c>
    </row>
    <row r="81" spans="1:8" x14ac:dyDescent="0.3">
      <c r="A81" s="23" t="s">
        <v>18</v>
      </c>
      <c r="B81" s="23" t="s">
        <v>129</v>
      </c>
      <c r="C81" s="23" t="s">
        <v>135</v>
      </c>
      <c r="D81" s="50">
        <f>IF(Gesamtüberblick!D14="","ND",Gesamtüberblick!D14)</f>
        <v>6.6955365288999037E-4</v>
      </c>
      <c r="E81" t="s">
        <v>199</v>
      </c>
    </row>
    <row r="82" spans="1:8" x14ac:dyDescent="0.3">
      <c r="A82" s="23" t="s">
        <v>18</v>
      </c>
      <c r="B82" s="23" t="s">
        <v>129</v>
      </c>
      <c r="C82" s="23" t="s">
        <v>90</v>
      </c>
      <c r="D82" s="50">
        <f>IF(Gesamtüberblick!D37="","ND",Gesamtüberblick!D37)</f>
        <v>0</v>
      </c>
      <c r="E82" t="s">
        <v>9</v>
      </c>
    </row>
    <row r="83" spans="1:8" x14ac:dyDescent="0.3">
      <c r="A83" s="23" t="s">
        <v>18</v>
      </c>
      <c r="B83" s="23" t="s">
        <v>129</v>
      </c>
      <c r="C83" s="23" t="s">
        <v>91</v>
      </c>
      <c r="D83" s="50">
        <f>IF(Gesamtüberblick!D38="","ND",Gesamtüberblick!D38)</f>
        <v>0</v>
      </c>
      <c r="E83" t="s">
        <v>9</v>
      </c>
    </row>
    <row r="84" spans="1:8" x14ac:dyDescent="0.3">
      <c r="A84" s="23" t="s">
        <v>18</v>
      </c>
      <c r="B84" s="23" t="s">
        <v>129</v>
      </c>
      <c r="C84" s="23" t="s">
        <v>84</v>
      </c>
      <c r="D84" s="50">
        <f>IF(Gesamtüberblick!D31="","ND",Gesamtüberblick!D31)</f>
        <v>8.5118574996041285E-4</v>
      </c>
      <c r="E84" t="s">
        <v>8</v>
      </c>
    </row>
    <row r="85" spans="1:8" x14ac:dyDescent="0.3">
      <c r="A85" s="23" t="s">
        <v>18</v>
      </c>
      <c r="B85" s="23" t="s">
        <v>129</v>
      </c>
      <c r="C85" s="23" t="s">
        <v>96</v>
      </c>
      <c r="D85" s="50">
        <f>IF(Gesamtüberblick!D10="","ND",Gesamtüberblick!D10)</f>
        <v>0</v>
      </c>
      <c r="E85" t="s">
        <v>200</v>
      </c>
    </row>
    <row r="86" spans="1:8" x14ac:dyDescent="0.3">
      <c r="A86" s="23" t="s">
        <v>18</v>
      </c>
      <c r="B86" s="23" t="s">
        <v>129</v>
      </c>
      <c r="C86" s="23" t="s">
        <v>97</v>
      </c>
      <c r="D86" s="50">
        <f>IF(Gesamtüberblick!D9="","ND",Gesamtüberblick!D9)</f>
        <v>9.4206902747290791</v>
      </c>
      <c r="E86" t="s">
        <v>200</v>
      </c>
    </row>
    <row r="87" spans="1:8" x14ac:dyDescent="0.3">
      <c r="A87" s="23" t="s">
        <v>18</v>
      </c>
      <c r="B87" s="23" t="s">
        <v>129</v>
      </c>
      <c r="C87" s="23" t="s">
        <v>131</v>
      </c>
      <c r="D87" s="50">
        <f>IF(Gesamtüberblick!D11="","ND",Gesamtüberblick!D11)</f>
        <v>4.6512901533454446E-3</v>
      </c>
      <c r="E87" t="s">
        <v>200</v>
      </c>
    </row>
    <row r="88" spans="1:8" x14ac:dyDescent="0.3">
      <c r="A88" s="23" t="s">
        <v>18</v>
      </c>
      <c r="B88" s="23" t="s">
        <v>129</v>
      </c>
      <c r="C88" s="23" t="s">
        <v>87</v>
      </c>
      <c r="D88" s="50">
        <f>IF(Gesamtüberblick!D34="","ND",Gesamtüberblick!D34)</f>
        <v>0</v>
      </c>
      <c r="E88" t="s">
        <v>8</v>
      </c>
    </row>
    <row r="89" spans="1:8" x14ac:dyDescent="0.3">
      <c r="A89" s="23" t="s">
        <v>18</v>
      </c>
      <c r="B89" s="23" t="s">
        <v>129</v>
      </c>
      <c r="C89" s="23" t="s">
        <v>82</v>
      </c>
      <c r="D89" s="50">
        <f>IF(Gesamtüberblick!D29="","ND",Gesamtüberblick!D29)</f>
        <v>0</v>
      </c>
      <c r="E89" t="s">
        <v>9</v>
      </c>
    </row>
    <row r="90" spans="1:8" x14ac:dyDescent="0.3">
      <c r="A90" s="23" t="s">
        <v>18</v>
      </c>
      <c r="B90" s="23" t="s">
        <v>129</v>
      </c>
      <c r="C90" s="23" t="s">
        <v>77</v>
      </c>
      <c r="D90" s="50">
        <f>IF(Gesamtüberblick!D24="","ND",Gesamtüberblick!D24)</f>
        <v>133.80058417168163</v>
      </c>
      <c r="E90" t="s">
        <v>9</v>
      </c>
    </row>
    <row r="91" spans="1:8" x14ac:dyDescent="0.3">
      <c r="A91" s="23" t="s">
        <v>18</v>
      </c>
      <c r="B91" s="23" t="s">
        <v>129</v>
      </c>
      <c r="C91" s="23" t="s">
        <v>78</v>
      </c>
      <c r="D91" s="50">
        <f>IF(Gesamtüberblick!D25="","ND",Gesamtüberblick!D25)</f>
        <v>0</v>
      </c>
      <c r="E91" t="s">
        <v>9</v>
      </c>
    </row>
    <row r="92" spans="1:8" x14ac:dyDescent="0.3">
      <c r="A92" s="23" t="s">
        <v>18</v>
      </c>
      <c r="B92" s="23" t="s">
        <v>129</v>
      </c>
      <c r="C92" s="23" t="s">
        <v>143</v>
      </c>
      <c r="D92" s="50">
        <f>IF(Gesamtüberblick!D19="","ND",Gesamtüberblick!D19)</f>
        <v>133.79857010675732</v>
      </c>
      <c r="E92" t="s">
        <v>9</v>
      </c>
    </row>
    <row r="93" spans="1:8" x14ac:dyDescent="0.3">
      <c r="A93" s="23" t="s">
        <v>18</v>
      </c>
      <c r="B93" s="23" t="s">
        <v>129</v>
      </c>
      <c r="C93" s="23" t="s">
        <v>142</v>
      </c>
      <c r="D93" s="50">
        <f>IF(Gesamtüberblick!D18="","ND",Gesamtüberblick!D18)</f>
        <v>3.0795768068201128E-5</v>
      </c>
      <c r="E93" t="s">
        <v>201</v>
      </c>
    </row>
    <row r="94" spans="1:8" x14ac:dyDescent="0.3">
      <c r="A94" s="23" t="s">
        <v>18</v>
      </c>
      <c r="B94" s="23" t="s">
        <v>129</v>
      </c>
      <c r="C94" s="23" t="s">
        <v>151</v>
      </c>
      <c r="D94" s="50">
        <f>IF(Gesamtüberblick!D42="","ND",Gesamtüberblick!D42)</f>
        <v>4.2944323173114459E-9</v>
      </c>
      <c r="E94" t="s">
        <v>152</v>
      </c>
    </row>
    <row r="95" spans="1:8" x14ac:dyDescent="0.3">
      <c r="A95" s="23" t="s">
        <v>18</v>
      </c>
      <c r="B95" s="23" t="s">
        <v>129</v>
      </c>
      <c r="C95" s="23" t="s">
        <v>153</v>
      </c>
      <c r="D95" s="50">
        <f>IF(Gesamtüberblick!D43="","ND",Gesamtüberblick!D43)</f>
        <v>9.4956201184816019E-8</v>
      </c>
      <c r="E95" t="s">
        <v>152</v>
      </c>
      <c r="H95" s="22"/>
    </row>
    <row r="96" spans="1:8" x14ac:dyDescent="0.3">
      <c r="A96" s="23" t="s">
        <v>18</v>
      </c>
      <c r="B96" s="23" t="s">
        <v>129</v>
      </c>
      <c r="C96" s="23" t="s">
        <v>149</v>
      </c>
      <c r="D96" s="50">
        <f>IF(Gesamtüberblick!D41="","ND",Gesamtüberblick!D41)</f>
        <v>66.147526397306621</v>
      </c>
      <c r="E96" t="s">
        <v>150</v>
      </c>
    </row>
    <row r="97" spans="1:5" x14ac:dyDescent="0.3">
      <c r="A97" s="23" t="s">
        <v>18</v>
      </c>
      <c r="B97" s="23" t="s">
        <v>129</v>
      </c>
      <c r="C97" s="23" t="s">
        <v>148</v>
      </c>
      <c r="D97" s="50">
        <f>IF(Gesamtüberblick!D40="","ND",Gesamtüberblick!D40)</f>
        <v>0.18111135166116907</v>
      </c>
      <c r="E97" t="s">
        <v>202</v>
      </c>
    </row>
    <row r="98" spans="1:5" x14ac:dyDescent="0.3">
      <c r="A98" s="23" t="s">
        <v>18</v>
      </c>
      <c r="B98" s="23" t="s">
        <v>129</v>
      </c>
      <c r="C98" s="23" t="s">
        <v>154</v>
      </c>
      <c r="D98" s="50">
        <f>IF(Gesamtüberblick!D44="","ND",Gesamtüberblick!D44)</f>
        <v>80.896814475262786</v>
      </c>
      <c r="E98" t="s">
        <v>203</v>
      </c>
    </row>
    <row r="99" spans="1:5" x14ac:dyDescent="0.3">
      <c r="A99" s="23" t="s">
        <v>18</v>
      </c>
      <c r="B99" s="23" t="s">
        <v>129</v>
      </c>
      <c r="C99" s="23" t="s">
        <v>146</v>
      </c>
      <c r="D99" s="50">
        <f>IF(Gesamtüberblick!D39="","ND",Gesamtüberblick!D39)</f>
        <v>7.0200360409370012E-7</v>
      </c>
      <c r="E99" t="s">
        <v>204</v>
      </c>
    </row>
    <row r="100" spans="1:5" x14ac:dyDescent="0.3">
      <c r="A100" s="23" t="s">
        <v>18</v>
      </c>
      <c r="B100" s="23" t="s">
        <v>129</v>
      </c>
      <c r="C100" s="23" t="s">
        <v>89</v>
      </c>
      <c r="D100" s="50">
        <f>IF(Gesamtüberblick!D36="","ND",Gesamtüberblick!D36)</f>
        <v>0</v>
      </c>
      <c r="E100" t="s">
        <v>8</v>
      </c>
    </row>
    <row r="101" spans="1:5" x14ac:dyDescent="0.3">
      <c r="A101" s="23" t="s">
        <v>18</v>
      </c>
      <c r="B101" s="23" t="s">
        <v>129</v>
      </c>
      <c r="C101" s="23" t="s">
        <v>88</v>
      </c>
      <c r="D101" s="50">
        <f>IF(Gesamtüberblick!D35="","ND",Gesamtüberblick!D35)</f>
        <v>0</v>
      </c>
      <c r="E101" t="s">
        <v>8</v>
      </c>
    </row>
    <row r="102" spans="1:5" x14ac:dyDescent="0.3">
      <c r="A102" s="23" t="s">
        <v>18</v>
      </c>
      <c r="B102" s="23" t="s">
        <v>129</v>
      </c>
      <c r="C102" s="23" t="s">
        <v>133</v>
      </c>
      <c r="D102" s="50">
        <f>IF(Gesamtüberblick!D13="","ND",Gesamtüberblick!D13)</f>
        <v>2.0592938880103728E-2</v>
      </c>
      <c r="E102" t="s">
        <v>205</v>
      </c>
    </row>
    <row r="103" spans="1:5" x14ac:dyDescent="0.3">
      <c r="A103" s="23" t="s">
        <v>18</v>
      </c>
      <c r="B103" s="23" t="s">
        <v>129</v>
      </c>
      <c r="C103" s="23" t="s">
        <v>144</v>
      </c>
      <c r="D103" s="50">
        <f>IF(Gesamtüberblick!D20="","ND",Gesamtüberblick!D20)</f>
        <v>0.55160695158313455</v>
      </c>
      <c r="E103" t="s">
        <v>206</v>
      </c>
    </row>
    <row r="104" spans="1:5" x14ac:dyDescent="0.3">
      <c r="A104" s="23" t="s">
        <v>19</v>
      </c>
      <c r="B104" s="23" t="s">
        <v>129</v>
      </c>
      <c r="C104" s="23" t="s">
        <v>132</v>
      </c>
      <c r="D104" s="50">
        <f>IF(Gesamtüberblick!E12="","ND",Gesamtüberblick!E12)</f>
        <v>2.1144710100232849E-7</v>
      </c>
      <c r="E104" t="s">
        <v>195</v>
      </c>
    </row>
    <row r="105" spans="1:5" x14ac:dyDescent="0.3">
      <c r="A105" s="23" t="s">
        <v>19</v>
      </c>
      <c r="B105" s="23" t="s">
        <v>129</v>
      </c>
      <c r="C105" s="23" t="s">
        <v>194</v>
      </c>
      <c r="D105" s="50">
        <f>IF(Gesamtüberblick!E17="","ND",Gesamtüberblick!E17)</f>
        <v>4.3412016562998215E-2</v>
      </c>
      <c r="E105" t="s">
        <v>196</v>
      </c>
    </row>
    <row r="106" spans="1:5" x14ac:dyDescent="0.3">
      <c r="A106" s="23" t="s">
        <v>19</v>
      </c>
      <c r="B106" s="23" t="s">
        <v>129</v>
      </c>
      <c r="C106" s="23" t="s">
        <v>80</v>
      </c>
      <c r="D106" s="50">
        <f>IF(Gesamtüberblick!E27="","ND",Gesamtüberblick!E27)</f>
        <v>0</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f>IF(Gesamtüberblick!E32="","ND",Gesamtüberblick!E32)</f>
        <v>1.7388796185652817</v>
      </c>
      <c r="E108" t="s">
        <v>8</v>
      </c>
    </row>
    <row r="109" spans="1:5" x14ac:dyDescent="0.3">
      <c r="A109" s="23" t="s">
        <v>19</v>
      </c>
      <c r="B109" s="23" t="s">
        <v>129</v>
      </c>
      <c r="C109" s="23" t="s">
        <v>86</v>
      </c>
      <c r="D109" s="50">
        <f>IF(Gesamtüberblick!E33="","ND",Gesamtüberblick!E33)</f>
        <v>4.5340496539960336E-5</v>
      </c>
      <c r="E109" t="s">
        <v>8</v>
      </c>
    </row>
    <row r="110" spans="1:5" x14ac:dyDescent="0.3">
      <c r="A110" s="23" t="s">
        <v>19</v>
      </c>
      <c r="B110" s="23" t="s">
        <v>129</v>
      </c>
      <c r="C110" s="23" t="s">
        <v>74</v>
      </c>
      <c r="D110" s="50">
        <f>IF(Gesamtüberblick!E21="","ND",Gesamtüberblick!E21)</f>
        <v>27.022449556563771</v>
      </c>
      <c r="E110" t="s">
        <v>9</v>
      </c>
    </row>
    <row r="111" spans="1:5" x14ac:dyDescent="0.3">
      <c r="A111" s="23" t="s">
        <v>19</v>
      </c>
      <c r="B111" s="23" t="s">
        <v>129</v>
      </c>
      <c r="C111" s="23" t="s">
        <v>75</v>
      </c>
      <c r="D111" s="50">
        <f>IF(Gesamtüberblick!E22="","ND",Gesamtüberblick!E22)</f>
        <v>2.6019251423206509</v>
      </c>
      <c r="E111" t="s">
        <v>9</v>
      </c>
    </row>
    <row r="112" spans="1:5" x14ac:dyDescent="0.3">
      <c r="A112" s="23" t="s">
        <v>19</v>
      </c>
      <c r="B112" s="23" t="s">
        <v>129</v>
      </c>
      <c r="C112" s="23" t="s">
        <v>81</v>
      </c>
      <c r="D112" s="50">
        <f>IF(Gesamtüberblick!E28="","ND",Gesamtüberblick!E28)</f>
        <v>0</v>
      </c>
      <c r="E112" t="s">
        <v>9</v>
      </c>
    </row>
    <row r="113" spans="1:5" x14ac:dyDescent="0.3">
      <c r="A113" s="23" t="s">
        <v>19</v>
      </c>
      <c r="B113" s="23" t="s">
        <v>129</v>
      </c>
      <c r="C113" s="23" t="s">
        <v>139</v>
      </c>
      <c r="D113" s="50">
        <f>IF(Gesamtüberblick!E16="","ND",Gesamtüberblick!E16)</f>
        <v>0.11642062578470036</v>
      </c>
      <c r="E113" t="s">
        <v>197</v>
      </c>
    </row>
    <row r="114" spans="1:5" x14ac:dyDescent="0.3">
      <c r="A114" s="23" t="s">
        <v>19</v>
      </c>
      <c r="B114" s="23" t="s">
        <v>129</v>
      </c>
      <c r="C114" s="23" t="s">
        <v>137</v>
      </c>
      <c r="D114" s="50">
        <f>IF(Gesamtüberblick!E15="","ND",Gesamtüberblick!E15)</f>
        <v>1.1174215874371476E-2</v>
      </c>
      <c r="E114" t="s">
        <v>198</v>
      </c>
    </row>
    <row r="115" spans="1:5" x14ac:dyDescent="0.3">
      <c r="A115" s="23" t="s">
        <v>19</v>
      </c>
      <c r="B115" s="23" t="s">
        <v>129</v>
      </c>
      <c r="C115" s="23" t="s">
        <v>135</v>
      </c>
      <c r="D115" s="50">
        <f>IF(Gesamtüberblick!E14="","ND",Gesamtüberblick!E14)</f>
        <v>4.5720138588632747E-4</v>
      </c>
      <c r="E115" t="s">
        <v>199</v>
      </c>
    </row>
    <row r="116" spans="1:5" x14ac:dyDescent="0.3">
      <c r="A116" s="23" t="s">
        <v>19</v>
      </c>
      <c r="B116" s="23" t="s">
        <v>129</v>
      </c>
      <c r="C116" s="23" t="s">
        <v>90</v>
      </c>
      <c r="D116" s="50">
        <f>IF(Gesamtüberblick!E37="","ND",Gesamtüberblick!E37)</f>
        <v>0</v>
      </c>
      <c r="E116" t="s">
        <v>9</v>
      </c>
    </row>
    <row r="117" spans="1:5" x14ac:dyDescent="0.3">
      <c r="A117" s="23" t="s">
        <v>19</v>
      </c>
      <c r="B117" s="23" t="s">
        <v>129</v>
      </c>
      <c r="C117" s="23" t="s">
        <v>91</v>
      </c>
      <c r="D117" s="50">
        <f>IF(Gesamtüberblick!E38="","ND",Gesamtüberblick!E38)</f>
        <v>0</v>
      </c>
      <c r="E117" t="s">
        <v>9</v>
      </c>
    </row>
    <row r="118" spans="1:5" x14ac:dyDescent="0.3">
      <c r="A118" s="23" t="s">
        <v>19</v>
      </c>
      <c r="B118" s="23" t="s">
        <v>129</v>
      </c>
      <c r="C118" s="23" t="s">
        <v>84</v>
      </c>
      <c r="D118" s="50">
        <f>IF(Gesamtüberblick!E31="","ND",Gesamtüberblick!E31)</f>
        <v>4.5150815609763502E-4</v>
      </c>
      <c r="E118" t="s">
        <v>8</v>
      </c>
    </row>
    <row r="119" spans="1:5" x14ac:dyDescent="0.3">
      <c r="A119" s="23" t="s">
        <v>19</v>
      </c>
      <c r="B119" s="23" t="s">
        <v>129</v>
      </c>
      <c r="C119" s="23" t="s">
        <v>96</v>
      </c>
      <c r="D119" s="50">
        <f>IF(Gesamtüberblick!E10="","ND",Gesamtüberblick!E10)</f>
        <v>-0.4282048127391524</v>
      </c>
      <c r="E119" t="s">
        <v>200</v>
      </c>
    </row>
    <row r="120" spans="1:5" x14ac:dyDescent="0.3">
      <c r="A120" s="23" t="s">
        <v>19</v>
      </c>
      <c r="B120" s="23" t="s">
        <v>129</v>
      </c>
      <c r="C120" s="23" t="s">
        <v>97</v>
      </c>
      <c r="D120" s="50">
        <f>IF(Gesamtüberblick!E9="","ND",Gesamtüberblick!E9)</f>
        <v>5.5542541754515886</v>
      </c>
      <c r="E120" t="s">
        <v>200</v>
      </c>
    </row>
    <row r="121" spans="1:5" x14ac:dyDescent="0.3">
      <c r="A121" s="23" t="s">
        <v>19</v>
      </c>
      <c r="B121" s="23" t="s">
        <v>129</v>
      </c>
      <c r="C121" s="23" t="s">
        <v>131</v>
      </c>
      <c r="D121" s="50">
        <f>IF(Gesamtüberblick!E11="","ND",Gesamtüberblick!E11)</f>
        <v>1.7147224559776859E-3</v>
      </c>
      <c r="E121" t="s">
        <v>200</v>
      </c>
    </row>
    <row r="122" spans="1:5" x14ac:dyDescent="0.3">
      <c r="A122" s="23" t="s">
        <v>19</v>
      </c>
      <c r="B122" s="23" t="s">
        <v>129</v>
      </c>
      <c r="C122" s="23" t="s">
        <v>87</v>
      </c>
      <c r="D122" s="50">
        <f>IF(Gesamtüberblick!E34="","ND",Gesamtüberblick!E34)</f>
        <v>0</v>
      </c>
      <c r="E122" t="s">
        <v>8</v>
      </c>
    </row>
    <row r="123" spans="1:5" x14ac:dyDescent="0.3">
      <c r="A123" s="23" t="s">
        <v>19</v>
      </c>
      <c r="B123" s="23" t="s">
        <v>129</v>
      </c>
      <c r="C123" s="23" t="s">
        <v>82</v>
      </c>
      <c r="D123" s="50">
        <f>IF(Gesamtüberblick!E29="","ND",Gesamtüberblick!E29)</f>
        <v>0</v>
      </c>
      <c r="E123" t="s">
        <v>9</v>
      </c>
    </row>
    <row r="124" spans="1:5" x14ac:dyDescent="0.3">
      <c r="A124" s="23" t="s">
        <v>19</v>
      </c>
      <c r="B124" s="23" t="s">
        <v>129</v>
      </c>
      <c r="C124" s="23" t="s">
        <v>77</v>
      </c>
      <c r="D124" s="50">
        <f>IF(Gesamtüberblick!E24="","ND",Gesamtüberblick!E24)</f>
        <v>85.532937269515813</v>
      </c>
      <c r="E124" t="s">
        <v>9</v>
      </c>
    </row>
    <row r="125" spans="1:5" x14ac:dyDescent="0.3">
      <c r="A125" s="23" t="s">
        <v>19</v>
      </c>
      <c r="B125" s="23" t="s">
        <v>129</v>
      </c>
      <c r="C125" s="23" t="s">
        <v>78</v>
      </c>
      <c r="D125" s="50">
        <f>IF(Gesamtüberblick!E25="","ND",Gesamtüberblick!E25)</f>
        <v>0.12369818087739945</v>
      </c>
      <c r="E125" t="s">
        <v>9</v>
      </c>
    </row>
    <row r="126" spans="1:5" x14ac:dyDescent="0.3">
      <c r="A126" s="23" t="s">
        <v>19</v>
      </c>
      <c r="B126" s="23" t="s">
        <v>129</v>
      </c>
      <c r="C126" s="23" t="s">
        <v>143</v>
      </c>
      <c r="D126" s="50">
        <f>IF(Gesamtüberblick!E19="","ND",Gesamtüberblick!E19)</f>
        <v>85.656185454091741</v>
      </c>
      <c r="E126" t="s">
        <v>9</v>
      </c>
    </row>
    <row r="127" spans="1:5" x14ac:dyDescent="0.3">
      <c r="A127" s="23" t="s">
        <v>19</v>
      </c>
      <c r="B127" s="23" t="s">
        <v>129</v>
      </c>
      <c r="C127" s="23" t="s">
        <v>142</v>
      </c>
      <c r="D127" s="50">
        <f>IF(Gesamtüberblick!E18="","ND",Gesamtüberblick!E18)</f>
        <v>9.9101863382824421E-6</v>
      </c>
      <c r="E127" t="s">
        <v>201</v>
      </c>
    </row>
    <row r="128" spans="1:5" x14ac:dyDescent="0.3">
      <c r="A128" s="23" t="s">
        <v>19</v>
      </c>
      <c r="B128" s="23" t="s">
        <v>129</v>
      </c>
      <c r="C128" s="23" t="s">
        <v>151</v>
      </c>
      <c r="D128" s="50">
        <f>IF(Gesamtüberblick!E42="","ND",Gesamtüberblick!E42)</f>
        <v>1.6344111883068614E-9</v>
      </c>
      <c r="E128" t="s">
        <v>152</v>
      </c>
    </row>
    <row r="129" spans="1:5" x14ac:dyDescent="0.3">
      <c r="A129" s="23" t="s">
        <v>19</v>
      </c>
      <c r="B129" s="23" t="s">
        <v>129</v>
      </c>
      <c r="C129" s="23" t="s">
        <v>153</v>
      </c>
      <c r="D129" s="50">
        <f>IF(Gesamtüberblick!E43="","ND",Gesamtüberblick!E43)</f>
        <v>2.2838373934259866E-8</v>
      </c>
      <c r="E129" t="s">
        <v>152</v>
      </c>
    </row>
    <row r="130" spans="1:5" x14ac:dyDescent="0.3">
      <c r="A130" s="23" t="s">
        <v>19</v>
      </c>
      <c r="B130" s="23" t="s">
        <v>129</v>
      </c>
      <c r="C130" s="23" t="s">
        <v>149</v>
      </c>
      <c r="D130" s="50">
        <f>IF(Gesamtüberblick!E41="","ND",Gesamtüberblick!E41)</f>
        <v>25.857327838566604</v>
      </c>
      <c r="E130" t="s">
        <v>150</v>
      </c>
    </row>
    <row r="131" spans="1:5" x14ac:dyDescent="0.3">
      <c r="A131" s="23" t="s">
        <v>19</v>
      </c>
      <c r="B131" s="23" t="s">
        <v>129</v>
      </c>
      <c r="C131" s="23" t="s">
        <v>148</v>
      </c>
      <c r="D131" s="50">
        <f>IF(Gesamtüberblick!E40="","ND",Gesamtüberblick!E40)</f>
        <v>9.8914120166679401E-2</v>
      </c>
      <c r="E131" t="s">
        <v>202</v>
      </c>
    </row>
    <row r="132" spans="1:5" x14ac:dyDescent="0.3">
      <c r="A132" s="23" t="s">
        <v>19</v>
      </c>
      <c r="B132" s="23" t="s">
        <v>129</v>
      </c>
      <c r="C132" s="23" t="s">
        <v>154</v>
      </c>
      <c r="D132" s="50">
        <f>IF(Gesamtüberblick!E44="","ND",Gesamtüberblick!E44)</f>
        <v>67.503042203439591</v>
      </c>
      <c r="E132" t="s">
        <v>203</v>
      </c>
    </row>
    <row r="133" spans="1:5" x14ac:dyDescent="0.3">
      <c r="A133" s="23" t="s">
        <v>19</v>
      </c>
      <c r="B133" s="23" t="s">
        <v>129</v>
      </c>
      <c r="C133" s="23" t="s">
        <v>146</v>
      </c>
      <c r="D133" s="50">
        <f>IF(Gesamtüberblick!E39="","ND",Gesamtüberblick!E39)</f>
        <v>6.0050317120480502E-7</v>
      </c>
      <c r="E133" t="s">
        <v>204</v>
      </c>
    </row>
    <row r="134" spans="1:5" x14ac:dyDescent="0.3">
      <c r="A134" s="23" t="s">
        <v>19</v>
      </c>
      <c r="B134" s="23" t="s">
        <v>129</v>
      </c>
      <c r="C134" s="23" t="s">
        <v>89</v>
      </c>
      <c r="D134" s="50">
        <f>IF(Gesamtüberblick!E36="","ND",Gesamtüberblick!E36)</f>
        <v>0</v>
      </c>
      <c r="E134" t="s">
        <v>8</v>
      </c>
    </row>
    <row r="135" spans="1:5" x14ac:dyDescent="0.3">
      <c r="A135" s="23" t="s">
        <v>19</v>
      </c>
      <c r="B135" s="23" t="s">
        <v>129</v>
      </c>
      <c r="C135" s="23" t="s">
        <v>88</v>
      </c>
      <c r="D135" s="50">
        <f>IF(Gesamtüberblick!E35="","ND",Gesamtüberblick!E35)</f>
        <v>0</v>
      </c>
      <c r="E135" t="s">
        <v>8</v>
      </c>
    </row>
    <row r="136" spans="1:5" x14ac:dyDescent="0.3">
      <c r="A136" s="23" t="s">
        <v>19</v>
      </c>
      <c r="B136" s="23" t="s">
        <v>129</v>
      </c>
      <c r="C136" s="23" t="s">
        <v>133</v>
      </c>
      <c r="D136" s="50">
        <f>IF(Gesamtüberblick!E13="","ND",Gesamtüberblick!E13)</f>
        <v>2.5344666930475768E-2</v>
      </c>
      <c r="E136" t="s">
        <v>205</v>
      </c>
    </row>
    <row r="137" spans="1:5" x14ac:dyDescent="0.3">
      <c r="A137" s="23" t="s">
        <v>19</v>
      </c>
      <c r="B137" s="23" t="s">
        <v>129</v>
      </c>
      <c r="C137" s="23" t="s">
        <v>144</v>
      </c>
      <c r="D137" s="50">
        <f>IF(Gesamtüberblick!E20="","ND",Gesamtüberblick!E20)</f>
        <v>-1.2093904762931253</v>
      </c>
      <c r="E137" t="s">
        <v>206</v>
      </c>
    </row>
    <row r="138" spans="1:5" x14ac:dyDescent="0.3">
      <c r="A138" s="23" t="s">
        <v>1</v>
      </c>
      <c r="B138" s="23" t="s">
        <v>129</v>
      </c>
      <c r="C138" s="23" t="s">
        <v>132</v>
      </c>
      <c r="D138" s="50">
        <f>IF(Gesamtüberblick!G12="","ND",Gesamtüberblick!G12)</f>
        <v>2.4205136324302164E-7</v>
      </c>
      <c r="E138" t="s">
        <v>195</v>
      </c>
    </row>
    <row r="139" spans="1:5" x14ac:dyDescent="0.3">
      <c r="A139" s="23" t="s">
        <v>1</v>
      </c>
      <c r="B139" s="23" t="s">
        <v>129</v>
      </c>
      <c r="C139" s="23" t="s">
        <v>194</v>
      </c>
      <c r="D139" s="50">
        <f>IF(Gesamtüberblick!G17="","ND",Gesamtüberblick!G17)</f>
        <v>4.3090005199186987E-2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14.179053679749323</v>
      </c>
      <c r="E142" t="s">
        <v>8</v>
      </c>
    </row>
    <row r="143" spans="1:5" x14ac:dyDescent="0.3">
      <c r="A143" s="23" t="s">
        <v>1</v>
      </c>
      <c r="B143" s="23" t="s">
        <v>129</v>
      </c>
      <c r="C143" s="23" t="s">
        <v>86</v>
      </c>
      <c r="D143" s="50">
        <f>IF(Gesamtüberblick!G33="","ND",Gesamtüberblick!G33)</f>
        <v>8.9484352421617889E-5</v>
      </c>
      <c r="E143" t="s">
        <v>8</v>
      </c>
    </row>
    <row r="144" spans="1:5" x14ac:dyDescent="0.3">
      <c r="A144" s="23" t="s">
        <v>1</v>
      </c>
      <c r="B144" s="23" t="s">
        <v>129</v>
      </c>
      <c r="C144" s="23" t="s">
        <v>74</v>
      </c>
      <c r="D144" s="50">
        <f>IF(Gesamtüberblick!G21="","ND",Gesamtüberblick!G21)</f>
        <v>2.3668810052914635</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7.3811767375613818E-2</v>
      </c>
      <c r="E147" t="s">
        <v>197</v>
      </c>
    </row>
    <row r="148" spans="1:8" x14ac:dyDescent="0.3">
      <c r="A148" s="23" t="s">
        <v>1</v>
      </c>
      <c r="B148" s="23" t="s">
        <v>129</v>
      </c>
      <c r="C148" s="23" t="s">
        <v>137</v>
      </c>
      <c r="D148" s="50">
        <f>IF(Gesamtüberblick!G15="","ND",Gesamtüberblick!G15)</f>
        <v>7.1892211379779129E-3</v>
      </c>
      <c r="E148" t="s">
        <v>198</v>
      </c>
    </row>
    <row r="149" spans="1:8" x14ac:dyDescent="0.3">
      <c r="A149" s="23" t="s">
        <v>1</v>
      </c>
      <c r="B149" s="23" t="s">
        <v>129</v>
      </c>
      <c r="C149" s="23" t="s">
        <v>135</v>
      </c>
      <c r="D149" s="50">
        <f>IF(Gesamtüberblick!G14="","ND",Gesamtüberblick!G14)</f>
        <v>7.8677281396313001E-4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1.005506245343008E-3</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10.660079168590785</v>
      </c>
      <c r="E154" t="s">
        <v>200</v>
      </c>
    </row>
    <row r="155" spans="1:8" x14ac:dyDescent="0.3">
      <c r="A155" s="23" t="s">
        <v>1</v>
      </c>
      <c r="B155" s="23" t="s">
        <v>129</v>
      </c>
      <c r="C155" s="23" t="s">
        <v>131</v>
      </c>
      <c r="D155" s="50">
        <f>IF(Gesamtüberblick!G11="","ND",Gesamtüberblick!G11)</f>
        <v>5.2006193673654472E-3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161.80563610223578</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161.80250646426828</v>
      </c>
      <c r="E160" t="s">
        <v>9</v>
      </c>
    </row>
    <row r="161" spans="1:9" x14ac:dyDescent="0.3">
      <c r="A161" s="23" t="s">
        <v>1</v>
      </c>
      <c r="B161" s="23" t="s">
        <v>129</v>
      </c>
      <c r="C161" s="23" t="s">
        <v>142</v>
      </c>
      <c r="D161" s="50">
        <f>IF(Gesamtüberblick!G18="","ND",Gesamtüberblick!G18)</f>
        <v>2.9816442008149049E-5</v>
      </c>
      <c r="E161" t="s">
        <v>201</v>
      </c>
    </row>
    <row r="162" spans="1:9" x14ac:dyDescent="0.3">
      <c r="A162" s="23" t="s">
        <v>1</v>
      </c>
      <c r="B162" s="23" t="s">
        <v>129</v>
      </c>
      <c r="C162" s="23" t="s">
        <v>151</v>
      </c>
      <c r="D162" s="50">
        <f>IF(Gesamtüberblick!G42="","ND",Gesamtüberblick!G42)</f>
        <v>4.7423978952682926E-9</v>
      </c>
      <c r="E162" t="s">
        <v>152</v>
      </c>
    </row>
    <row r="163" spans="1:9" x14ac:dyDescent="0.3">
      <c r="A163" s="23" t="s">
        <v>1</v>
      </c>
      <c r="B163" s="23" t="s">
        <v>129</v>
      </c>
      <c r="C163" s="23" t="s">
        <v>153</v>
      </c>
      <c r="D163" s="50">
        <f>IF(Gesamtüberblick!G43="","ND",Gesamtüberblick!G43)</f>
        <v>1.1564229448390244E-7</v>
      </c>
      <c r="E163" t="s">
        <v>152</v>
      </c>
      <c r="G163" s="22"/>
      <c r="H163" s="22"/>
      <c r="I163" s="22"/>
    </row>
    <row r="164" spans="1:9" x14ac:dyDescent="0.3">
      <c r="A164" s="23" t="s">
        <v>1</v>
      </c>
      <c r="B164" s="23" t="s">
        <v>129</v>
      </c>
      <c r="C164" s="23" t="s">
        <v>149</v>
      </c>
      <c r="D164" s="50">
        <f>IF(Gesamtüberblick!G41="","ND",Gesamtüberblick!G41)</f>
        <v>77.81558667809756</v>
      </c>
      <c r="E164" t="s">
        <v>150</v>
      </c>
    </row>
    <row r="165" spans="1:9" x14ac:dyDescent="0.3">
      <c r="A165" s="23" t="s">
        <v>1</v>
      </c>
      <c r="B165" s="23" t="s">
        <v>129</v>
      </c>
      <c r="C165" s="23" t="s">
        <v>148</v>
      </c>
      <c r="D165" s="50">
        <f>IF(Gesamtüberblick!G40="","ND",Gesamtüberblick!G40)</f>
        <v>0.20409299561303523</v>
      </c>
      <c r="E165" t="s">
        <v>202</v>
      </c>
    </row>
    <row r="166" spans="1:9" x14ac:dyDescent="0.3">
      <c r="A166" s="23" t="s">
        <v>1</v>
      </c>
      <c r="B166" s="23" t="s">
        <v>129</v>
      </c>
      <c r="C166" s="23" t="s">
        <v>154</v>
      </c>
      <c r="D166" s="50">
        <f>IF(Gesamtüberblick!G44="","ND",Gesamtüberblick!G44)</f>
        <v>164.2232707870867</v>
      </c>
      <c r="E166" t="s">
        <v>203</v>
      </c>
    </row>
    <row r="167" spans="1:9" x14ac:dyDescent="0.3">
      <c r="A167" s="23" t="s">
        <v>1</v>
      </c>
      <c r="B167" s="23" t="s">
        <v>129</v>
      </c>
      <c r="C167" s="23" t="s">
        <v>146</v>
      </c>
      <c r="D167" s="50">
        <f>IF(Gesamtüberblick!G39="","ND",Gesamtüberblick!G39)</f>
        <v>1.0554886288189158E-6</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2.638879863600271E-2</v>
      </c>
      <c r="E170" t="s">
        <v>205</v>
      </c>
    </row>
    <row r="171" spans="1:9" x14ac:dyDescent="0.3">
      <c r="A171" s="23" t="s">
        <v>1</v>
      </c>
      <c r="B171" s="23" t="s">
        <v>129</v>
      </c>
      <c r="C171" s="23" t="s">
        <v>144</v>
      </c>
      <c r="D171" s="50">
        <f>IF(Gesamtüberblick!G20="","ND",Gesamtüberblick!G20)</f>
        <v>0.77265610288459352</v>
      </c>
      <c r="E171" t="s">
        <v>206</v>
      </c>
    </row>
    <row r="172" spans="1:9" x14ac:dyDescent="0.3">
      <c r="A172" s="23" t="s">
        <v>2</v>
      </c>
      <c r="B172" s="23" t="s">
        <v>129</v>
      </c>
      <c r="C172" s="23" t="s">
        <v>132</v>
      </c>
      <c r="D172" s="50">
        <f>IF(Gesamtüberblick!H12="","ND",Gesamtüberblick!H12)</f>
        <v>8.67563539094837E-9</v>
      </c>
      <c r="E172" t="s">
        <v>195</v>
      </c>
    </row>
    <row r="173" spans="1:9" x14ac:dyDescent="0.3">
      <c r="A173" s="23" t="s">
        <v>2</v>
      </c>
      <c r="B173" s="23" t="s">
        <v>129</v>
      </c>
      <c r="C173" s="23" t="s">
        <v>194</v>
      </c>
      <c r="D173" s="50">
        <f>IF(Gesamtüberblick!H17="","ND",Gesamtüberblick!H17)</f>
        <v>8.2702254472546055E-4</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4.2584443929260703E-2</v>
      </c>
      <c r="E176" t="s">
        <v>8</v>
      </c>
    </row>
    <row r="177" spans="1:11" x14ac:dyDescent="0.3">
      <c r="A177" s="23" t="s">
        <v>2</v>
      </c>
      <c r="B177" s="23" t="s">
        <v>129</v>
      </c>
      <c r="C177" s="23" t="s">
        <v>86</v>
      </c>
      <c r="D177" s="50">
        <f>IF(Gesamtüberblick!H33="","ND",Gesamtüberblick!H33)</f>
        <v>3.8593845767234867E-5</v>
      </c>
      <c r="E177" t="s">
        <v>8</v>
      </c>
    </row>
    <row r="178" spans="1:11" x14ac:dyDescent="0.3">
      <c r="A178" s="23" t="s">
        <v>2</v>
      </c>
      <c r="B178" s="23" t="s">
        <v>129</v>
      </c>
      <c r="C178" s="23" t="s">
        <v>74</v>
      </c>
      <c r="D178" s="50">
        <f>IF(Gesamtüberblick!H21="","ND",Gesamtüberblick!H21)</f>
        <v>6.4123480366554091</v>
      </c>
      <c r="E178" t="s">
        <v>9</v>
      </c>
    </row>
    <row r="179" spans="1:11" x14ac:dyDescent="0.3">
      <c r="A179" s="23" t="s">
        <v>2</v>
      </c>
      <c r="B179" s="23" t="s">
        <v>129</v>
      </c>
      <c r="C179" s="23" t="s">
        <v>75</v>
      </c>
      <c r="D179" s="50">
        <f>IF(Gesamtüberblick!H22="","ND",Gesamtüberblick!H22)</f>
        <v>-2.6019251423206509</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2.5241733771253511E-3</v>
      </c>
      <c r="E181" t="s">
        <v>197</v>
      </c>
    </row>
    <row r="182" spans="1:11" x14ac:dyDescent="0.3">
      <c r="A182" s="23" t="s">
        <v>2</v>
      </c>
      <c r="B182" s="23" t="s">
        <v>129</v>
      </c>
      <c r="C182" s="23" t="s">
        <v>137</v>
      </c>
      <c r="D182" s="50">
        <f>IF(Gesamtüberblick!H15="","ND",Gesamtüberblick!H15)</f>
        <v>2.8844437287632552E-4</v>
      </c>
      <c r="E182" t="s">
        <v>198</v>
      </c>
    </row>
    <row r="183" spans="1:11" x14ac:dyDescent="0.3">
      <c r="A183" s="23" t="s">
        <v>2</v>
      </c>
      <c r="B183" s="23" t="s">
        <v>129</v>
      </c>
      <c r="C183" s="23" t="s">
        <v>135</v>
      </c>
      <c r="D183" s="50">
        <f>IF(Gesamtüberblick!H14="","ND",Gesamtüberblick!H14)</f>
        <v>3.6043222814255242E-4</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1.0964394733401766E-5</v>
      </c>
      <c r="E186" t="s">
        <v>8</v>
      </c>
    </row>
    <row r="187" spans="1:11" x14ac:dyDescent="0.3">
      <c r="A187" s="23" t="s">
        <v>2</v>
      </c>
      <c r="B187" s="23" t="s">
        <v>129</v>
      </c>
      <c r="C187" s="23" t="s">
        <v>96</v>
      </c>
      <c r="D187" s="50">
        <f>IF(Gesamtüberblick!H10="","ND",Gesamtüberblick!H10)</f>
        <v>0.4282048127391524</v>
      </c>
      <c r="E187" t="s">
        <v>200</v>
      </c>
    </row>
    <row r="188" spans="1:11" x14ac:dyDescent="0.3">
      <c r="A188" s="23" t="s">
        <v>2</v>
      </c>
      <c r="B188" s="23" t="s">
        <v>129</v>
      </c>
      <c r="C188" s="23" t="s">
        <v>97</v>
      </c>
      <c r="D188" s="50">
        <f>IF(Gesamtüberblick!H9="","ND",Gesamtüberblick!H9)</f>
        <v>0.38094938507437875</v>
      </c>
      <c r="E188" t="s">
        <v>200</v>
      </c>
    </row>
    <row r="189" spans="1:11" x14ac:dyDescent="0.3">
      <c r="A189" s="23" t="s">
        <v>2</v>
      </c>
      <c r="B189" s="23" t="s">
        <v>129</v>
      </c>
      <c r="C189" s="23" t="s">
        <v>131</v>
      </c>
      <c r="D189" s="50">
        <f>IF(Gesamtüberblick!H11="","ND",Gesamtüberblick!H11)</f>
        <v>3.8115230213444783E-4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5.6593076491048633</v>
      </c>
      <c r="E192" t="s">
        <v>9</v>
      </c>
    </row>
    <row r="193" spans="1:7" x14ac:dyDescent="0.3">
      <c r="A193" s="23" t="s">
        <v>2</v>
      </c>
      <c r="B193" s="23" t="s">
        <v>129</v>
      </c>
      <c r="C193" s="23" t="s">
        <v>78</v>
      </c>
      <c r="D193" s="50">
        <f>IF(Gesamtüberblick!H25="","ND",Gesamtüberblick!H25)</f>
        <v>-0.12369818087739945</v>
      </c>
      <c r="E193" t="s">
        <v>9</v>
      </c>
    </row>
    <row r="194" spans="1:7" x14ac:dyDescent="0.3">
      <c r="A194" s="23" t="s">
        <v>2</v>
      </c>
      <c r="B194" s="23" t="s">
        <v>129</v>
      </c>
      <c r="C194" s="23" t="s">
        <v>143</v>
      </c>
      <c r="D194" s="50">
        <f>IF(Gesamtüberblick!H19="","ND",Gesamtüberblick!H19)</f>
        <v>5.5355902450645811</v>
      </c>
      <c r="E194" t="s">
        <v>9</v>
      </c>
    </row>
    <row r="195" spans="1:7" x14ac:dyDescent="0.3">
      <c r="A195" s="23" t="s">
        <v>2</v>
      </c>
      <c r="B195" s="23" t="s">
        <v>129</v>
      </c>
      <c r="C195" s="23" t="s">
        <v>142</v>
      </c>
      <c r="D195" s="50">
        <f>IF(Gesamtüberblick!H18="","ND",Gesamtüberblick!H18)</f>
        <v>9.3040536409806915E-7</v>
      </c>
      <c r="E195" t="s">
        <v>201</v>
      </c>
    </row>
    <row r="196" spans="1:7" x14ac:dyDescent="0.3">
      <c r="A196" s="23" t="s">
        <v>2</v>
      </c>
      <c r="B196" s="23" t="s">
        <v>129</v>
      </c>
      <c r="C196" s="23" t="s">
        <v>151</v>
      </c>
      <c r="D196" s="50">
        <f>IF(Gesamtüberblick!H42="","ND",Gesamtüberblick!H42)</f>
        <v>1.2568739611099035E-10</v>
      </c>
      <c r="E196" t="s">
        <v>152</v>
      </c>
    </row>
    <row r="197" spans="1:7" x14ac:dyDescent="0.3">
      <c r="A197" s="23" t="s">
        <v>2</v>
      </c>
      <c r="B197" s="23" t="s">
        <v>129</v>
      </c>
      <c r="C197" s="23" t="s">
        <v>153</v>
      </c>
      <c r="D197" s="50">
        <f>IF(Gesamtüberblick!H43="","ND",Gesamtüberblick!H43)</f>
        <v>3.100360554028748E-9</v>
      </c>
      <c r="E197" t="s">
        <v>152</v>
      </c>
    </row>
    <row r="198" spans="1:7" x14ac:dyDescent="0.3">
      <c r="A198" s="23" t="s">
        <v>2</v>
      </c>
      <c r="B198" s="23" t="s">
        <v>129</v>
      </c>
      <c r="C198" s="23" t="s">
        <v>149</v>
      </c>
      <c r="D198" s="50">
        <f>IF(Gesamtüberblick!H41="","ND",Gesamtüberblick!H41)</f>
        <v>1.1149529941481042</v>
      </c>
      <c r="E198" t="s">
        <v>150</v>
      </c>
      <c r="F198" s="22"/>
      <c r="G198" s="22"/>
    </row>
    <row r="199" spans="1:7" x14ac:dyDescent="0.3">
      <c r="A199" s="23" t="s">
        <v>2</v>
      </c>
      <c r="B199" s="23" t="s">
        <v>129</v>
      </c>
      <c r="C199" s="23" t="s">
        <v>148</v>
      </c>
      <c r="D199" s="50">
        <f>IF(Gesamtüberblick!H40="","ND",Gesamtüberblick!H40)</f>
        <v>8.0617970331180566E-2</v>
      </c>
      <c r="E199" t="s">
        <v>202</v>
      </c>
    </row>
    <row r="200" spans="1:7" x14ac:dyDescent="0.3">
      <c r="A200" s="23" t="s">
        <v>2</v>
      </c>
      <c r="B200" s="23" t="s">
        <v>129</v>
      </c>
      <c r="C200" s="23" t="s">
        <v>154</v>
      </c>
      <c r="D200" s="50">
        <f>IF(Gesamtüberblick!H44="","ND",Gesamtüberblick!H44)</f>
        <v>1.6491646124161121</v>
      </c>
      <c r="E200" t="s">
        <v>203</v>
      </c>
    </row>
    <row r="201" spans="1:7" x14ac:dyDescent="0.3">
      <c r="A201" s="23" t="s">
        <v>2</v>
      </c>
      <c r="B201" s="23" t="s">
        <v>129</v>
      </c>
      <c r="C201" s="23" t="s">
        <v>146</v>
      </c>
      <c r="D201" s="50">
        <f>IF(Gesamtüberblick!H39="","ND",Gesamtüberblick!H39)</f>
        <v>5.2379190373097707E-9</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1.0461470724855441E-3</v>
      </c>
      <c r="E204" t="s">
        <v>205</v>
      </c>
    </row>
    <row r="205" spans="1:7" x14ac:dyDescent="0.3">
      <c r="A205" s="23" t="s">
        <v>2</v>
      </c>
      <c r="B205" s="23" t="s">
        <v>129</v>
      </c>
      <c r="C205" s="23" t="s">
        <v>144</v>
      </c>
      <c r="D205" s="50">
        <f>IF(Gesamtüberblick!H20="","ND",Gesamtüberblick!H20)</f>
        <v>4.3590290704712903E-2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-4.1252969478118828</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f>IF(Gesamtüberblick!W12="","ND",Gesamtüberblick!W12)</f>
        <v>5.2088262599999997E-8</v>
      </c>
      <c r="E274" t="s">
        <v>195</v>
      </c>
      <c r="G274" s="22"/>
      <c r="H274" s="22"/>
    </row>
    <row r="275" spans="1:8" x14ac:dyDescent="0.3">
      <c r="A275" s="23" t="s">
        <v>3</v>
      </c>
      <c r="B275" s="51" t="str">
        <f>Gesamtüberblick!$W$6</f>
        <v>Recycling</v>
      </c>
      <c r="C275" s="23" t="s">
        <v>194</v>
      </c>
      <c r="D275" s="50">
        <f>IF(Gesamtüberblick!W17="","ND",Gesamtüberblick!W17)</f>
        <v>4.5290133900000001E-2</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f>IF(Gesamtüberblick!W32="","ND",Gesamtüberblick!W32)</f>
        <v>6.1438617899999999E-2</v>
      </c>
      <c r="E278" t="s">
        <v>8</v>
      </c>
    </row>
    <row r="279" spans="1:8" x14ac:dyDescent="0.3">
      <c r="A279" s="23" t="s">
        <v>3</v>
      </c>
      <c r="B279" s="51" t="str">
        <f>Gesamtüberblick!$W$6</f>
        <v>Recycling</v>
      </c>
      <c r="C279" s="23" t="s">
        <v>86</v>
      </c>
      <c r="D279" s="50">
        <f>IF(Gesamtüberblick!W33="","ND",Gesamtüberblick!W33)</f>
        <v>8.4175145999999999E-6</v>
      </c>
      <c r="E279" t="s">
        <v>8</v>
      </c>
    </row>
    <row r="280" spans="1:8" x14ac:dyDescent="0.3">
      <c r="A280" s="23" t="s">
        <v>3</v>
      </c>
      <c r="B280" s="51" t="str">
        <f>Gesamtüberblick!$W$6</f>
        <v>Recycling</v>
      </c>
      <c r="C280" s="23" t="s">
        <v>74</v>
      </c>
      <c r="D280" s="50">
        <f>IF(Gesamtüberblick!W21="","ND",Gesamtüberblick!W21)</f>
        <v>0.24398272799999998</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0.1529192841</v>
      </c>
      <c r="E283" t="s">
        <v>197</v>
      </c>
    </row>
    <row r="284" spans="1:8" x14ac:dyDescent="0.3">
      <c r="A284" s="23" t="s">
        <v>3</v>
      </c>
      <c r="B284" s="51" t="str">
        <f>Gesamtüberblick!$W$6</f>
        <v>Recycling</v>
      </c>
      <c r="C284" s="23" t="s">
        <v>137</v>
      </c>
      <c r="D284" s="50">
        <f>IF(Gesamtüberblick!W15="","ND",Gesamtüberblick!W15)</f>
        <v>1.40682828E-2</v>
      </c>
      <c r="E284" t="s">
        <v>198</v>
      </c>
    </row>
    <row r="285" spans="1:8" x14ac:dyDescent="0.3">
      <c r="A285" s="23" t="s">
        <v>3</v>
      </c>
      <c r="B285" s="51" t="str">
        <f>Gesamtüberblick!$W$6</f>
        <v>Recycling</v>
      </c>
      <c r="C285" s="23" t="s">
        <v>135</v>
      </c>
      <c r="D285" s="50">
        <f>IF(Gesamtüberblick!W14="","ND",Gesamtüberblick!W14)</f>
        <v>1.0052619060000001E-4</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2.8861762050000003E-4</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3.2745240330000001</v>
      </c>
      <c r="E290" t="s">
        <v>200</v>
      </c>
      <c r="H290" s="22"/>
    </row>
    <row r="291" spans="1:8" x14ac:dyDescent="0.3">
      <c r="A291" s="23" t="s">
        <v>3</v>
      </c>
      <c r="B291" s="51" t="str">
        <f>Gesamtüberblick!$W$6</f>
        <v>Recycling</v>
      </c>
      <c r="C291" s="23" t="s">
        <v>131</v>
      </c>
      <c r="D291" s="50">
        <f>IF(Gesamtüberblick!W11="","ND",Gesamtüberblick!W11)</f>
        <v>3.6852198899999997E-4</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42.8847375</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42.884519699999998</v>
      </c>
      <c r="E296" t="s">
        <v>9</v>
      </c>
    </row>
    <row r="297" spans="1:8" x14ac:dyDescent="0.3">
      <c r="A297" s="23" t="s">
        <v>3</v>
      </c>
      <c r="B297" s="51" t="str">
        <f>Gesamtüberblick!$W$6</f>
        <v>Recycling</v>
      </c>
      <c r="C297" s="23" t="s">
        <v>142</v>
      </c>
      <c r="D297" s="50">
        <f>IF(Gesamtüberblick!W18="","ND",Gesamtüberblick!W18)</f>
        <v>1.1430443309999999E-6</v>
      </c>
      <c r="E297" t="s">
        <v>201</v>
      </c>
    </row>
    <row r="298" spans="1:8" x14ac:dyDescent="0.3">
      <c r="A298" s="23" t="s">
        <v>3</v>
      </c>
      <c r="B298" s="51" t="str">
        <f>Gesamtüberblick!$W$6</f>
        <v>Recycling</v>
      </c>
      <c r="C298" s="23" t="s">
        <v>151</v>
      </c>
      <c r="D298" s="50">
        <f>IF(Gesamtüberblick!W42="","ND",Gesamtüberblick!W42)</f>
        <v>1.0029170910000001E-9</v>
      </c>
      <c r="E298" t="s">
        <v>152</v>
      </c>
    </row>
    <row r="299" spans="1:8" x14ac:dyDescent="0.3">
      <c r="A299" s="23" t="s">
        <v>3</v>
      </c>
      <c r="B299" s="51" t="str">
        <f>Gesamtüberblick!$W$6</f>
        <v>Recycling</v>
      </c>
      <c r="C299" s="23" t="s">
        <v>153</v>
      </c>
      <c r="D299" s="50">
        <f>IF(Gesamtüberblick!W43="","ND",Gesamtüberblick!W43)</f>
        <v>6.9715027800000001E-9</v>
      </c>
      <c r="E299" t="s">
        <v>152</v>
      </c>
    </row>
    <row r="300" spans="1:8" x14ac:dyDescent="0.3">
      <c r="A300" s="23" t="s">
        <v>3</v>
      </c>
      <c r="B300" s="51" t="str">
        <f>Gesamtüberblick!$W$6</f>
        <v>Recycling</v>
      </c>
      <c r="C300" s="23" t="s">
        <v>149</v>
      </c>
      <c r="D300" s="50">
        <f>IF(Gesamtüberblick!W41="","ND",Gesamtüberblick!W41)</f>
        <v>20.493423719999999</v>
      </c>
      <c r="E300" t="s">
        <v>150</v>
      </c>
    </row>
    <row r="301" spans="1:8" x14ac:dyDescent="0.3">
      <c r="A301" s="23" t="s">
        <v>3</v>
      </c>
      <c r="B301" s="51" t="str">
        <f>Gesamtüberblick!$W$6</f>
        <v>Recycling</v>
      </c>
      <c r="C301" s="23" t="s">
        <v>148</v>
      </c>
      <c r="D301" s="50">
        <f>IF(Gesamtüberblick!W40="","ND",Gesamtüberblick!W40)</f>
        <v>2.035082874E-2</v>
      </c>
      <c r="E301" t="s">
        <v>202</v>
      </c>
    </row>
    <row r="302" spans="1:8" x14ac:dyDescent="0.3">
      <c r="A302" s="23" t="s">
        <v>3</v>
      </c>
      <c r="B302" s="51" t="str">
        <f>Gesamtüberblick!$W$6</f>
        <v>Recycling</v>
      </c>
      <c r="C302" s="23" t="s">
        <v>154</v>
      </c>
      <c r="D302" s="50">
        <f>IF(Gesamtüberblick!W44="","ND",Gesamtüberblick!W44)</f>
        <v>2.8888477199999998</v>
      </c>
      <c r="E302" t="s">
        <v>203</v>
      </c>
    </row>
    <row r="303" spans="1:8" x14ac:dyDescent="0.3">
      <c r="A303" s="23" t="s">
        <v>3</v>
      </c>
      <c r="B303" s="51" t="str">
        <f>Gesamtüberblick!$W$6</f>
        <v>Recycling</v>
      </c>
      <c r="C303" s="23" t="s">
        <v>146</v>
      </c>
      <c r="D303" s="50">
        <f>IF(Gesamtüberblick!W39="","ND",Gesamtüberblick!W39)</f>
        <v>8.4628486800000001E-7</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3.0350018820000001E-2</v>
      </c>
      <c r="E306" t="s">
        <v>205</v>
      </c>
    </row>
    <row r="307" spans="1:5" x14ac:dyDescent="0.3">
      <c r="A307" s="23" t="s">
        <v>3</v>
      </c>
      <c r="B307" s="51" t="str">
        <f>Gesamtüberblick!$W$6</f>
        <v>Recycling</v>
      </c>
      <c r="C307" s="23" t="s">
        <v>144</v>
      </c>
      <c r="D307" s="50">
        <f>IF(Gesamtüberblick!W20="","ND",Gesamtüberblick!W20)</f>
        <v>9.2414427600000001E-2</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f>IF(Gesamtüberblick!X12="","ND",Gesamtüberblick!X12)</f>
        <v>1.00591225E-7</v>
      </c>
      <c r="E342" t="s">
        <v>195</v>
      </c>
    </row>
    <row r="343" spans="1:5" x14ac:dyDescent="0.3">
      <c r="A343" s="23" t="s">
        <v>4</v>
      </c>
      <c r="B343" s="51" t="str">
        <f>Gesamtüberblick!$X$6</f>
        <v>Recycling</v>
      </c>
      <c r="C343" s="23" t="s">
        <v>194</v>
      </c>
      <c r="D343" s="50">
        <f>IF(Gesamtüberblick!X17="","ND",Gesamtüberblick!X17)</f>
        <v>1.56739415E-2</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f>IF(Gesamtüberblick!X32="","ND",Gesamtüberblick!X32)</f>
        <v>3.2603362499999995</v>
      </c>
      <c r="E346" t="s">
        <v>8</v>
      </c>
    </row>
    <row r="347" spans="1:5" x14ac:dyDescent="0.3">
      <c r="A347" s="23" t="s">
        <v>4</v>
      </c>
      <c r="B347" s="51" t="str">
        <f>Gesamtüberblick!$X$6</f>
        <v>Recycling</v>
      </c>
      <c r="C347" s="23" t="s">
        <v>86</v>
      </c>
      <c r="D347" s="50">
        <f>IF(Gesamtüberblick!X33="","ND",Gesamtüberblick!X33)</f>
        <v>3.9283115000000004E-5</v>
      </c>
      <c r="E347" t="s">
        <v>8</v>
      </c>
    </row>
    <row r="348" spans="1:5" x14ac:dyDescent="0.3">
      <c r="A348" s="23" t="s">
        <v>4</v>
      </c>
      <c r="B348" s="51" t="str">
        <f>Gesamtüberblick!$X$6</f>
        <v>Recycling</v>
      </c>
      <c r="C348" s="23" t="s">
        <v>74</v>
      </c>
      <c r="D348" s="50">
        <f>IF(Gesamtüberblick!X21="","ND",Gesamtüberblick!X21)</f>
        <v>1.0311610000000002</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2.5883432500000001E-2</v>
      </c>
      <c r="E351" t="s">
        <v>197</v>
      </c>
    </row>
    <row r="352" spans="1:5" x14ac:dyDescent="0.3">
      <c r="A352" s="23" t="s">
        <v>4</v>
      </c>
      <c r="B352" s="51" t="str">
        <f>Gesamtüberblick!$X$6</f>
        <v>Recycling</v>
      </c>
      <c r="C352" s="23" t="s">
        <v>137</v>
      </c>
      <c r="D352" s="50">
        <f>IF(Gesamtüberblick!X15="","ND",Gesamtüberblick!X15)</f>
        <v>2.5473592500000002E-3</v>
      </c>
      <c r="E352" t="s">
        <v>198</v>
      </c>
    </row>
    <row r="353" spans="1:9" x14ac:dyDescent="0.3">
      <c r="A353" s="23" t="s">
        <v>4</v>
      </c>
      <c r="B353" s="51" t="str">
        <f>Gesamtüberblick!$X$6</f>
        <v>Recycling</v>
      </c>
      <c r="C353" s="23" t="s">
        <v>135</v>
      </c>
      <c r="D353" s="50">
        <f>IF(Gesamtüberblick!X14="","ND",Gesamtüberblick!X14)</f>
        <v>3.2828347500000007E-4</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4.1733804999999997E-4</v>
      </c>
      <c r="E356" t="s">
        <v>8</v>
      </c>
    </row>
    <row r="357" spans="1:9" x14ac:dyDescent="0.3">
      <c r="A357" s="23" t="s">
        <v>4</v>
      </c>
      <c r="B357" s="51" t="str">
        <f>Gesamtüberblick!$X$6</f>
        <v>Recycling</v>
      </c>
      <c r="C357" s="23" t="s">
        <v>96</v>
      </c>
      <c r="D357" s="50">
        <f>IF(Gesamtüberblick!X10="","ND",Gesamtüberblick!X10)</f>
        <v>0</v>
      </c>
      <c r="E357" t="s">
        <v>200</v>
      </c>
      <c r="H357" s="22"/>
      <c r="I357" s="22"/>
    </row>
    <row r="358" spans="1:9" x14ac:dyDescent="0.3">
      <c r="A358" s="23" t="s">
        <v>4</v>
      </c>
      <c r="B358" s="51" t="str">
        <f>Gesamtüberblick!$X$6</f>
        <v>Recycling</v>
      </c>
      <c r="C358" s="23" t="s">
        <v>97</v>
      </c>
      <c r="D358" s="50">
        <f>IF(Gesamtüberblick!X9="","ND",Gesamtüberblick!X9)</f>
        <v>4.6189830000000001</v>
      </c>
      <c r="E358" t="s">
        <v>200</v>
      </c>
    </row>
    <row r="359" spans="1:9" x14ac:dyDescent="0.3">
      <c r="A359" s="23" t="s">
        <v>4</v>
      </c>
      <c r="B359" s="51" t="str">
        <f>Gesamtüberblick!$X$6</f>
        <v>Recycling</v>
      </c>
      <c r="C359" s="23" t="s">
        <v>131</v>
      </c>
      <c r="D359" s="50">
        <f>IF(Gesamtüberblick!X11="","ND",Gesamtüberblick!X11)</f>
        <v>2.2805367249999998E-3</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65.60269000000001</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65.601702500000002</v>
      </c>
      <c r="E364" t="s">
        <v>9</v>
      </c>
    </row>
    <row r="365" spans="1:9" x14ac:dyDescent="0.3">
      <c r="A365" s="23" t="s">
        <v>4</v>
      </c>
      <c r="B365" s="51" t="str">
        <f>Gesamtüberblick!$X$6</f>
        <v>Recycling</v>
      </c>
      <c r="C365" s="23" t="s">
        <v>142</v>
      </c>
      <c r="D365" s="50">
        <f>IF(Gesamtüberblick!X18="","ND",Gesamtüberblick!X18)</f>
        <v>1.509922575E-5</v>
      </c>
      <c r="E365" t="s">
        <v>201</v>
      </c>
    </row>
    <row r="366" spans="1:9" x14ac:dyDescent="0.3">
      <c r="A366" s="23" t="s">
        <v>4</v>
      </c>
      <c r="B366" s="51" t="str">
        <f>Gesamtüberblick!$X$6</f>
        <v>Recycling</v>
      </c>
      <c r="C366" s="23" t="s">
        <v>151</v>
      </c>
      <c r="D366" s="50">
        <f>IF(Gesamtüberblick!X42="","ND",Gesamtüberblick!X42)</f>
        <v>2.1055686250000002E-9</v>
      </c>
      <c r="E366" t="s">
        <v>152</v>
      </c>
    </row>
    <row r="367" spans="1:9" x14ac:dyDescent="0.3">
      <c r="A367" s="23" t="s">
        <v>4</v>
      </c>
      <c r="B367" s="51" t="str">
        <f>Gesamtüberblick!$X$6</f>
        <v>Recycling</v>
      </c>
      <c r="C367" s="23" t="s">
        <v>153</v>
      </c>
      <c r="D367" s="50">
        <f>IF(Gesamtüberblick!X43="","ND",Gesamtüberblick!X43)</f>
        <v>4.6557212500000001E-8</v>
      </c>
      <c r="E367" t="s">
        <v>152</v>
      </c>
    </row>
    <row r="368" spans="1:9" x14ac:dyDescent="0.3">
      <c r="A368" s="23" t="s">
        <v>4</v>
      </c>
      <c r="B368" s="51" t="str">
        <f>Gesamtüberblick!$X$6</f>
        <v>Recycling</v>
      </c>
      <c r="C368" s="23" t="s">
        <v>149</v>
      </c>
      <c r="D368" s="50">
        <f>IF(Gesamtüberblick!X41="","ND",Gesamtüberblick!X41)</f>
        <v>32.4322625</v>
      </c>
      <c r="E368" t="s">
        <v>150</v>
      </c>
    </row>
    <row r="369" spans="1:5" x14ac:dyDescent="0.3">
      <c r="A369" s="23" t="s">
        <v>4</v>
      </c>
      <c r="B369" s="51" t="str">
        <f>Gesamtüberblick!$X$6</f>
        <v>Recycling</v>
      </c>
      <c r="C369" s="23" t="s">
        <v>148</v>
      </c>
      <c r="D369" s="50">
        <f>IF(Gesamtüberblick!X40="","ND",Gesamtüberblick!X40)</f>
        <v>8.8799252500000009E-2</v>
      </c>
      <c r="E369" t="s">
        <v>202</v>
      </c>
    </row>
    <row r="370" spans="1:5" x14ac:dyDescent="0.3">
      <c r="A370" s="23" t="s">
        <v>4</v>
      </c>
      <c r="B370" s="51" t="str">
        <f>Gesamtüberblick!$X$6</f>
        <v>Recycling</v>
      </c>
      <c r="C370" s="23" t="s">
        <v>154</v>
      </c>
      <c r="D370" s="50">
        <f>IF(Gesamtüberblick!X44="","ND",Gesamtüberblick!X44)</f>
        <v>39.663867500000002</v>
      </c>
      <c r="E370" t="s">
        <v>203</v>
      </c>
    </row>
    <row r="371" spans="1:5" x14ac:dyDescent="0.3">
      <c r="A371" s="23" t="s">
        <v>4</v>
      </c>
      <c r="B371" s="51" t="str">
        <f>Gesamtüberblick!$X$6</f>
        <v>Recycling</v>
      </c>
      <c r="C371" s="23" t="s">
        <v>146</v>
      </c>
      <c r="D371" s="50">
        <f>IF(Gesamtüberblick!X39="","ND",Gesamtüberblick!X39)</f>
        <v>3.4419375000000001E-7</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1.0096758500000002E-2</v>
      </c>
      <c r="E374" t="s">
        <v>205</v>
      </c>
    </row>
    <row r="375" spans="1:5" x14ac:dyDescent="0.3">
      <c r="A375" s="23" t="s">
        <v>4</v>
      </c>
      <c r="B375" s="51" t="str">
        <f>Gesamtüberblick!$X$6</f>
        <v>Recycling</v>
      </c>
      <c r="C375" s="23" t="s">
        <v>144</v>
      </c>
      <c r="D375" s="50">
        <f>IF(Gesamtüberblick!X20="","ND",Gesamtüberblick!X20)</f>
        <v>0.27045397500000001</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f>IF(Gesamtüberblick!Y12="","ND",Gesamtüberblick!Y12)</f>
        <v>4.5727839957721108E-9</v>
      </c>
      <c r="E410" t="s">
        <v>195</v>
      </c>
    </row>
    <row r="411" spans="1:5" x14ac:dyDescent="0.3">
      <c r="A411" s="23" t="s">
        <v>5</v>
      </c>
      <c r="B411" s="51" t="str">
        <f>Gesamtüberblick!$Y$6</f>
        <v>Recycling</v>
      </c>
      <c r="C411" s="23" t="s">
        <v>194</v>
      </c>
      <c r="D411" s="50">
        <f>IF(Gesamtüberblick!Y17="","ND",Gesamtüberblick!Y17)</f>
        <v>2.5106562934763162E-3</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f>IF(Gesamtüberblick!Y32="","ND",Gesamtüberblick!Y32)</f>
        <v>0.11778677243961887</v>
      </c>
      <c r="E414" t="s">
        <v>8</v>
      </c>
    </row>
    <row r="415" spans="1:5" x14ac:dyDescent="0.3">
      <c r="A415" s="23" t="s">
        <v>5</v>
      </c>
      <c r="B415" s="51" t="str">
        <f>Gesamtüberblick!$Y$6</f>
        <v>Recycling</v>
      </c>
      <c r="C415" s="23" t="s">
        <v>86</v>
      </c>
      <c r="D415" s="50">
        <f>IF(Gesamtüberblick!Y33="","ND",Gesamtüberblick!Y33)</f>
        <v>1.4407212388948245E-5</v>
      </c>
      <c r="E415" t="s">
        <v>8</v>
      </c>
    </row>
    <row r="416" spans="1:5" x14ac:dyDescent="0.3">
      <c r="A416" s="23" t="s">
        <v>5</v>
      </c>
      <c r="B416" s="51" t="str">
        <f>Gesamtüberblick!$Y$6</f>
        <v>Recycling</v>
      </c>
      <c r="C416" s="23" t="s">
        <v>74</v>
      </c>
      <c r="D416" s="50">
        <f>IF(Gesamtüberblick!Y21="","ND",Gesamtüberblick!Y21)</f>
        <v>0.60452478271412347</v>
      </c>
      <c r="E416" t="s">
        <v>9</v>
      </c>
    </row>
    <row r="417" spans="1:9" x14ac:dyDescent="0.3">
      <c r="A417" s="23" t="s">
        <v>5</v>
      </c>
      <c r="B417" s="51" t="str">
        <f>Gesamtüberblick!$Y$6</f>
        <v>Recycling</v>
      </c>
      <c r="C417" s="23" t="s">
        <v>75</v>
      </c>
      <c r="D417" s="50">
        <f>IF(Gesamtüberblick!Y22="","ND",Gesamtüberblick!Y22)</f>
        <v>-0.17396703042780728</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8.3880440529035035E-3</v>
      </c>
      <c r="E419" t="s">
        <v>197</v>
      </c>
    </row>
    <row r="420" spans="1:9" x14ac:dyDescent="0.3">
      <c r="A420" s="23" t="s">
        <v>5</v>
      </c>
      <c r="B420" s="51" t="str">
        <f>Gesamtüberblick!$Y$6</f>
        <v>Recycling</v>
      </c>
      <c r="C420" s="23" t="s">
        <v>137</v>
      </c>
      <c r="D420" s="50">
        <f>IF(Gesamtüberblick!Y15="","ND",Gesamtüberblick!Y15)</f>
        <v>7.5216078491802715E-4</v>
      </c>
      <c r="E420" t="s">
        <v>198</v>
      </c>
    </row>
    <row r="421" spans="1:9" x14ac:dyDescent="0.3">
      <c r="A421" s="23" t="s">
        <v>5</v>
      </c>
      <c r="B421" s="51" t="str">
        <f>Gesamtüberblick!$Y$6</f>
        <v>Recycling</v>
      </c>
      <c r="C421" s="23" t="s">
        <v>135</v>
      </c>
      <c r="D421" s="50">
        <f>IF(Gesamtüberblick!Y14="","ND",Gesamtüberblick!Y14)</f>
        <v>1.6938510304717003E-4</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2.1609334600331752E-5</v>
      </c>
      <c r="E424" t="s">
        <v>8</v>
      </c>
      <c r="H424" s="22"/>
      <c r="I424" s="22"/>
    </row>
    <row r="425" spans="1:9" x14ac:dyDescent="0.3">
      <c r="A425" s="23" t="s">
        <v>5</v>
      </c>
      <c r="B425" s="51" t="str">
        <f>Gesamtüberblick!$Y$6</f>
        <v>Recycling</v>
      </c>
      <c r="C425" s="23" t="s">
        <v>96</v>
      </c>
      <c r="D425" s="50">
        <f>IF(Gesamtüberblick!Y10="","ND",Gesamtüberblick!Y10)</f>
        <v>0</v>
      </c>
      <c r="E425" t="s">
        <v>200</v>
      </c>
    </row>
    <row r="426" spans="1:9" x14ac:dyDescent="0.3">
      <c r="A426" s="23" t="s">
        <v>5</v>
      </c>
      <c r="B426" s="51" t="str">
        <f>Gesamtüberblick!$Y$6</f>
        <v>Recycling</v>
      </c>
      <c r="C426" s="23" t="s">
        <v>97</v>
      </c>
      <c r="D426" s="50">
        <f>IF(Gesamtüberblick!Y9="","ND",Gesamtüberblick!Y9)</f>
        <v>0.28751862269836231</v>
      </c>
      <c r="E426" t="s">
        <v>200</v>
      </c>
    </row>
    <row r="427" spans="1:9" x14ac:dyDescent="0.3">
      <c r="A427" s="23" t="s">
        <v>5</v>
      </c>
      <c r="B427" s="51" t="str">
        <f>Gesamtüberblick!$Y$6</f>
        <v>Recycling</v>
      </c>
      <c r="C427" s="23" t="s">
        <v>131</v>
      </c>
      <c r="D427" s="50">
        <f>IF(Gesamtüberblick!Y11="","ND",Gesamtüberblick!Y11)</f>
        <v>4.2135525753483465E-4</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3.8997274870332315</v>
      </c>
      <c r="E430" t="s">
        <v>9</v>
      </c>
    </row>
    <row r="431" spans="1:9" x14ac:dyDescent="0.3">
      <c r="A431" s="23" t="s">
        <v>5</v>
      </c>
      <c r="B431" s="51" t="str">
        <f>Gesamtüberblick!$Y$6</f>
        <v>Recycling</v>
      </c>
      <c r="C431" s="23" t="s">
        <v>78</v>
      </c>
      <c r="D431" s="50">
        <f>IF(Gesamtüberblick!Y25="","ND",Gesamtüberblick!Y25)</f>
        <v>-37.419023350816161</v>
      </c>
      <c r="E431" t="s">
        <v>9</v>
      </c>
    </row>
    <row r="432" spans="1:9" x14ac:dyDescent="0.3">
      <c r="A432" s="23" t="s">
        <v>5</v>
      </c>
      <c r="B432" s="51" t="str">
        <f>Gesamtüberblick!$Y$6</f>
        <v>Recycling</v>
      </c>
      <c r="C432" s="23" t="s">
        <v>143</v>
      </c>
      <c r="D432" s="50">
        <f>IF(Gesamtüberblick!Y19="","ND",Gesamtüberblick!Y19)</f>
        <v>3.8993306117049973</v>
      </c>
      <c r="E432" t="s">
        <v>9</v>
      </c>
    </row>
    <row r="433" spans="1:5" x14ac:dyDescent="0.3">
      <c r="A433" s="23" t="s">
        <v>5</v>
      </c>
      <c r="B433" s="51" t="str">
        <f>Gesamtüberblick!$Y$6</f>
        <v>Recycling</v>
      </c>
      <c r="C433" s="23" t="s">
        <v>142</v>
      </c>
      <c r="D433" s="50">
        <f>IF(Gesamtüberblick!Y18="","ND",Gesamtüberblick!Y18)</f>
        <v>1.7711919020263692E-5</v>
      </c>
      <c r="E433" t="s">
        <v>201</v>
      </c>
    </row>
    <row r="434" spans="1:5" x14ac:dyDescent="0.3">
      <c r="A434" s="23" t="s">
        <v>5</v>
      </c>
      <c r="B434" s="51" t="str">
        <f>Gesamtüberblick!$Y$6</f>
        <v>Recycling</v>
      </c>
      <c r="C434" s="23" t="s">
        <v>151</v>
      </c>
      <c r="D434" s="50">
        <f>IF(Gesamtüberblick!Y42="","ND",Gesamtüberblick!Y42)</f>
        <v>4.3881262380403463E-10</v>
      </c>
      <c r="E434" t="s">
        <v>152</v>
      </c>
    </row>
    <row r="435" spans="1:5" x14ac:dyDescent="0.3">
      <c r="A435" s="23" t="s">
        <v>5</v>
      </c>
      <c r="B435" s="51" t="str">
        <f>Gesamtüberblick!$Y$6</f>
        <v>Recycling</v>
      </c>
      <c r="C435" s="23" t="s">
        <v>153</v>
      </c>
      <c r="D435" s="50">
        <f>IF(Gesamtüberblick!Y43="","ND",Gesamtüberblick!Y43)</f>
        <v>1.9762095749053724E-8</v>
      </c>
      <c r="E435" t="s">
        <v>152</v>
      </c>
    </row>
    <row r="436" spans="1:5" x14ac:dyDescent="0.3">
      <c r="A436" s="23" t="s">
        <v>5</v>
      </c>
      <c r="B436" s="51" t="str">
        <f>Gesamtüberblick!$Y$6</f>
        <v>Recycling</v>
      </c>
      <c r="C436" s="23" t="s">
        <v>149</v>
      </c>
      <c r="D436" s="50">
        <f>IF(Gesamtüberblick!Y41="","ND",Gesamtüberblick!Y41)</f>
        <v>3.0563122713877307</v>
      </c>
      <c r="E436" t="s">
        <v>150</v>
      </c>
    </row>
    <row r="437" spans="1:5" x14ac:dyDescent="0.3">
      <c r="A437" s="23" t="s">
        <v>5</v>
      </c>
      <c r="B437" s="51" t="str">
        <f>Gesamtüberblick!$Y$6</f>
        <v>Recycling</v>
      </c>
      <c r="C437" s="23" t="s">
        <v>148</v>
      </c>
      <c r="D437" s="50">
        <f>IF(Gesamtüberblick!Y40="","ND",Gesamtüberblick!Y40)</f>
        <v>3.1004835967089667E-2</v>
      </c>
      <c r="E437" t="s">
        <v>202</v>
      </c>
    </row>
    <row r="438" spans="1:5" x14ac:dyDescent="0.3">
      <c r="A438" s="23" t="s">
        <v>5</v>
      </c>
      <c r="B438" s="51" t="str">
        <f>Gesamtüberblick!$Y$6</f>
        <v>Recycling</v>
      </c>
      <c r="C438" s="23" t="s">
        <v>154</v>
      </c>
      <c r="D438" s="50">
        <f>IF(Gesamtüberblick!Y44="","ND",Gesamtüberblick!Y44)</f>
        <v>6.9217795539609304</v>
      </c>
      <c r="E438" t="s">
        <v>203</v>
      </c>
    </row>
    <row r="439" spans="1:5" x14ac:dyDescent="0.3">
      <c r="A439" s="23" t="s">
        <v>5</v>
      </c>
      <c r="B439" s="51" t="str">
        <f>Gesamtüberblick!$Y$6</f>
        <v>Recycling</v>
      </c>
      <c r="C439" s="23" t="s">
        <v>146</v>
      </c>
      <c r="D439" s="50">
        <f>IF(Gesamtüberblick!Y39="","ND",Gesamtüberblick!Y39)</f>
        <v>4.4500283597562781E-8</v>
      </c>
      <c r="E439" t="s">
        <v>204</v>
      </c>
    </row>
    <row r="440" spans="1:5" x14ac:dyDescent="0.3">
      <c r="A440" s="23" t="s">
        <v>5</v>
      </c>
      <c r="B440" s="51" t="str">
        <f>Gesamtüberblick!$Y$6</f>
        <v>Recycling</v>
      </c>
      <c r="C440" s="23" t="s">
        <v>89</v>
      </c>
      <c r="D440" s="50">
        <f>IF(Gesamtüberblick!Y36="","ND",Gesamtüberblick!Y36)</f>
        <v>0</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3.2213641438103E-3</v>
      </c>
      <c r="E442" t="s">
        <v>205</v>
      </c>
    </row>
    <row r="443" spans="1:5" x14ac:dyDescent="0.3">
      <c r="A443" s="23" t="s">
        <v>5</v>
      </c>
      <c r="B443" s="51" t="str">
        <f>Gesamtüberblick!$Y$6</f>
        <v>Recycling</v>
      </c>
      <c r="C443" s="23" t="s">
        <v>144</v>
      </c>
      <c r="D443" s="50">
        <f>IF(Gesamtüberblick!Y20="","ND",Gesamtüberblick!Y20)</f>
        <v>4.726708713339222E-2</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f>IF(Gesamtüberblick!Z12="","ND",Gesamtüberblick!Z12)</f>
        <v>5.9671714999999998E-9</v>
      </c>
      <c r="E478" t="s">
        <v>195</v>
      </c>
    </row>
    <row r="479" spans="1:5" x14ac:dyDescent="0.3">
      <c r="A479" s="23" t="s">
        <v>6</v>
      </c>
      <c r="B479" s="51" t="str">
        <f>Gesamtüberblick!$Z$6</f>
        <v>Recycling</v>
      </c>
      <c r="C479" s="23" t="s">
        <v>194</v>
      </c>
      <c r="D479" s="50">
        <f>IF(Gesamtüberblick!Z17="","ND",Gesamtüberblick!Z17)</f>
        <v>1.9755122599999998E-3</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f>IF(Gesamtüberblick!Z32="","ND",Gesamtüberblick!Z32)</f>
        <v>20.059824843000001</v>
      </c>
      <c r="E482" t="s">
        <v>8</v>
      </c>
    </row>
    <row r="483" spans="1:5" x14ac:dyDescent="0.3">
      <c r="A483" s="23" t="s">
        <v>6</v>
      </c>
      <c r="B483" s="51" t="str">
        <f>Gesamtüberblick!$Z$6</f>
        <v>Recycling</v>
      </c>
      <c r="C483" s="23" t="s">
        <v>86</v>
      </c>
      <c r="D483" s="50">
        <f>IF(Gesamtüberblick!Z33="","ND",Gesamtüberblick!Z33)</f>
        <v>1.20089375E-6</v>
      </c>
      <c r="E483" t="s">
        <v>8</v>
      </c>
    </row>
    <row r="484" spans="1:5" x14ac:dyDescent="0.3">
      <c r="A484" s="23" t="s">
        <v>6</v>
      </c>
      <c r="B484" s="51" t="str">
        <f>Gesamtüberblick!$Z$6</f>
        <v>Recycling</v>
      </c>
      <c r="C484" s="23" t="s">
        <v>74</v>
      </c>
      <c r="D484" s="50">
        <f>IF(Gesamtüberblick!Z21="","ND",Gesamtüberblick!Z21)</f>
        <v>4.3810905703194902E-2</v>
      </c>
      <c r="E484" t="s">
        <v>9</v>
      </c>
    </row>
    <row r="485" spans="1:5" x14ac:dyDescent="0.3">
      <c r="A485" s="23" t="s">
        <v>6</v>
      </c>
      <c r="B485" s="51" t="str">
        <f>Gesamtüberblick!$Z$6</f>
        <v>Recycling</v>
      </c>
      <c r="C485" s="23" t="s">
        <v>75</v>
      </c>
      <c r="D485" s="50">
        <f>IF(Gesamtüberblick!Z22="","ND",Gesamtüberblick!Z22)</f>
        <v>-1.7769870319490021E-4</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6.4086752999999996E-3</v>
      </c>
      <c r="E487" t="s">
        <v>197</v>
      </c>
    </row>
    <row r="488" spans="1:5" x14ac:dyDescent="0.3">
      <c r="A488" s="23" t="s">
        <v>6</v>
      </c>
      <c r="B488" s="51" t="str">
        <f>Gesamtüberblick!$Z$6</f>
        <v>Recycling</v>
      </c>
      <c r="C488" s="23" t="s">
        <v>137</v>
      </c>
      <c r="D488" s="50">
        <f>IF(Gesamtüberblick!Z15="","ND",Gesamtüberblick!Z15)</f>
        <v>6.6113931999999995E-4</v>
      </c>
      <c r="E488" t="s">
        <v>198</v>
      </c>
    </row>
    <row r="489" spans="1:5" x14ac:dyDescent="0.3">
      <c r="A489" s="23" t="s">
        <v>6</v>
      </c>
      <c r="B489" s="51" t="str">
        <f>Gesamtüberblick!$Z$6</f>
        <v>Recycling</v>
      </c>
      <c r="C489" s="23" t="s">
        <v>135</v>
      </c>
      <c r="D489" s="50">
        <f>IF(Gesamtüberblick!Z14="","ND",Gesamtüberblick!Z14)</f>
        <v>1.72301515E-5</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1.86981784E-5</v>
      </c>
      <c r="E492" t="s">
        <v>8</v>
      </c>
    </row>
    <row r="493" spans="1:5" x14ac:dyDescent="0.3">
      <c r="A493" s="23" t="s">
        <v>6</v>
      </c>
      <c r="B493" s="51" t="str">
        <f>Gesamtüberblick!$Z$6</f>
        <v>Recycling</v>
      </c>
      <c r="C493" s="23" t="s">
        <v>96</v>
      </c>
      <c r="D493" s="50">
        <f>IF(Gesamtüberblick!Z10="","ND",Gesamtüberblick!Z10)</f>
        <v>0</v>
      </c>
      <c r="E493" t="s">
        <v>200</v>
      </c>
    </row>
    <row r="494" spans="1:5" x14ac:dyDescent="0.3">
      <c r="A494" s="23" t="s">
        <v>6</v>
      </c>
      <c r="B494" s="51" t="str">
        <f>Gesamtüberblick!$Z$6</f>
        <v>Recycling</v>
      </c>
      <c r="C494" s="23" t="s">
        <v>97</v>
      </c>
      <c r="D494" s="50">
        <f>IF(Gesamtüberblick!Z9="","ND",Gesamtüberblick!Z9)</f>
        <v>1.5569187763279391</v>
      </c>
      <c r="E494" t="s">
        <v>200</v>
      </c>
    </row>
    <row r="495" spans="1:5" x14ac:dyDescent="0.3">
      <c r="A495" s="23" t="s">
        <v>6</v>
      </c>
      <c r="B495" s="51" t="str">
        <f>Gesamtüberblick!$Z$6</f>
        <v>Recycling</v>
      </c>
      <c r="C495" s="23" t="s">
        <v>131</v>
      </c>
      <c r="D495" s="50">
        <f>IF(Gesamtüberblick!Z11="","ND",Gesamtüberblick!Z11)</f>
        <v>9.1396719999999986E-5</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3.5056882686014466</v>
      </c>
      <c r="E498" t="s">
        <v>9</v>
      </c>
    </row>
    <row r="499" spans="1:5" x14ac:dyDescent="0.3">
      <c r="A499" s="23" t="s">
        <v>6</v>
      </c>
      <c r="B499" s="51" t="str">
        <f>Gesamtüberblick!$Z$6</f>
        <v>Recycling</v>
      </c>
      <c r="C499" s="23" t="s">
        <v>78</v>
      </c>
      <c r="D499" s="50">
        <f>IF(Gesamtüberblick!Z25="","ND",Gesamtüberblick!Z25)</f>
        <v>-3.8221678601446547E-2</v>
      </c>
      <c r="E499" t="s">
        <v>9</v>
      </c>
    </row>
    <row r="500" spans="1:5" x14ac:dyDescent="0.3">
      <c r="A500" s="23" t="s">
        <v>6</v>
      </c>
      <c r="B500" s="51" t="str">
        <f>Gesamtüberblick!$Z$6</f>
        <v>Recycling</v>
      </c>
      <c r="C500" s="23" t="s">
        <v>143</v>
      </c>
      <c r="D500" s="50">
        <f>IF(Gesamtüberblick!Z19="","ND",Gesamtüberblick!Z19)</f>
        <v>3.46718875</v>
      </c>
      <c r="E500" t="s">
        <v>9</v>
      </c>
    </row>
    <row r="501" spans="1:5" x14ac:dyDescent="0.3">
      <c r="A501" s="23" t="s">
        <v>6</v>
      </c>
      <c r="B501" s="51" t="str">
        <f>Gesamtüberblick!$Z$6</f>
        <v>Recycling</v>
      </c>
      <c r="C501" s="23" t="s">
        <v>142</v>
      </c>
      <c r="D501" s="50">
        <f>IF(Gesamtüberblick!Z18="","ND",Gesamtüberblick!Z18)</f>
        <v>2.8298744999999998E-7</v>
      </c>
      <c r="E501" t="s">
        <v>201</v>
      </c>
    </row>
    <row r="502" spans="1:5" x14ac:dyDescent="0.3">
      <c r="A502" s="23" t="s">
        <v>6</v>
      </c>
      <c r="B502" s="51" t="str">
        <f>Gesamtüberblick!$Z$6</f>
        <v>Recycling</v>
      </c>
      <c r="C502" s="23" t="s">
        <v>151</v>
      </c>
      <c r="D502" s="50">
        <f>IF(Gesamtüberblick!Z42="","ND",Gesamtüberblick!Z42)</f>
        <v>2.5903156399999998E-10</v>
      </c>
      <c r="E502" t="s">
        <v>152</v>
      </c>
    </row>
    <row r="503" spans="1:5" x14ac:dyDescent="0.3">
      <c r="A503" s="23" t="s">
        <v>6</v>
      </c>
      <c r="B503" s="51" t="str">
        <f>Gesamtüberblick!$Z$6</f>
        <v>Recycling</v>
      </c>
      <c r="C503" s="23" t="s">
        <v>153</v>
      </c>
      <c r="D503" s="50">
        <f>IF(Gesamtüberblick!Z43="","ND",Gesamtüberblick!Z43)</f>
        <v>7.9633284800000007E-9</v>
      </c>
      <c r="E503" t="s">
        <v>152</v>
      </c>
    </row>
    <row r="504" spans="1:5" x14ac:dyDescent="0.3">
      <c r="A504" s="23" t="s">
        <v>6</v>
      </c>
      <c r="B504" s="51" t="str">
        <f>Gesamtüberblick!$Z$6</f>
        <v>Recycling</v>
      </c>
      <c r="C504" s="23" t="s">
        <v>149</v>
      </c>
      <c r="D504" s="50">
        <f>IF(Gesamtüberblick!Z41="","ND",Gesamtüberblick!Z41)</f>
        <v>6.1214672399999994</v>
      </c>
      <c r="E504" t="s">
        <v>150</v>
      </c>
    </row>
    <row r="505" spans="1:5" x14ac:dyDescent="0.3">
      <c r="A505" s="23" t="s">
        <v>6</v>
      </c>
      <c r="B505" s="51" t="str">
        <f>Gesamtüberblick!$Z$6</f>
        <v>Recycling</v>
      </c>
      <c r="C505" s="23" t="s">
        <v>148</v>
      </c>
      <c r="D505" s="50">
        <f>IF(Gesamtüberblick!Z40="","ND",Gesamtüberblick!Z40)</f>
        <v>2.79626272E-3</v>
      </c>
      <c r="E505" t="s">
        <v>202</v>
      </c>
    </row>
    <row r="506" spans="1:5" x14ac:dyDescent="0.3">
      <c r="A506" s="23" t="s">
        <v>6</v>
      </c>
      <c r="B506" s="51" t="str">
        <f>Gesamtüberblick!$Z$6</f>
        <v>Recycling</v>
      </c>
      <c r="C506" s="23" t="s">
        <v>154</v>
      </c>
      <c r="D506" s="50">
        <f>IF(Gesamtüberblick!Z44="","ND",Gesamtüberblick!Z44)</f>
        <v>6.1442840199999997</v>
      </c>
      <c r="E506" t="s">
        <v>203</v>
      </c>
    </row>
    <row r="507" spans="1:5" x14ac:dyDescent="0.3">
      <c r="A507" s="23" t="s">
        <v>6</v>
      </c>
      <c r="B507" s="51" t="str">
        <f>Gesamtüberblick!$Z$6</f>
        <v>Recycling</v>
      </c>
      <c r="C507" s="23" t="s">
        <v>146</v>
      </c>
      <c r="D507" s="50">
        <f>IF(Gesamtüberblick!Z39="","ND",Gesamtüberblick!Z39)</f>
        <v>2.2774539699999998E-8</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1.45800316E-3</v>
      </c>
      <c r="E510" t="s">
        <v>205</v>
      </c>
    </row>
    <row r="511" spans="1:5" x14ac:dyDescent="0.3">
      <c r="A511" s="23" t="s">
        <v>6</v>
      </c>
      <c r="B511" s="51" t="str">
        <f>Gesamtüberblick!$Z$6</f>
        <v>Recycling</v>
      </c>
      <c r="C511" s="23" t="s">
        <v>144</v>
      </c>
      <c r="D511" s="50">
        <f>IF(Gesamtüberblick!Z20="","ND",Gesamtüberblick!Z20)</f>
        <v>0.24173950600000002</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f>IF(Gesamtüberblick!AA12="","ND",Gesamtüberblick!AA12)</f>
        <v>-2.0643894051175439E-7</v>
      </c>
      <c r="E546" s="23" t="s">
        <v>195</v>
      </c>
    </row>
    <row r="547" spans="1:5" x14ac:dyDescent="0.3">
      <c r="A547" s="23" t="s">
        <v>101</v>
      </c>
      <c r="B547" s="51" t="str">
        <f>Gesamtüberblick!$AA$6</f>
        <v>Recycling</v>
      </c>
      <c r="C547" s="23" t="s">
        <v>194</v>
      </c>
      <c r="D547" s="50">
        <f>IF(Gesamtüberblick!AA17="","ND",Gesamtüberblick!AA17)</f>
        <v>-3.5895032538112263E-2</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0</v>
      </c>
      <c r="E549" s="23" t="s">
        <v>37</v>
      </c>
    </row>
    <row r="550" spans="1:5" x14ac:dyDescent="0.3">
      <c r="A550" s="23" t="s">
        <v>101</v>
      </c>
      <c r="B550" s="51" t="str">
        <f>Gesamtüberblick!$AA$6</f>
        <v>Recycling</v>
      </c>
      <c r="C550" s="23" t="s">
        <v>85</v>
      </c>
      <c r="D550" s="50">
        <f>IF(Gesamtüberblick!AA32="","ND",Gesamtüberblick!AA32)</f>
        <v>-0.50815146514226672</v>
      </c>
      <c r="E550" s="23" t="s">
        <v>8</v>
      </c>
    </row>
    <row r="551" spans="1:5" x14ac:dyDescent="0.3">
      <c r="A551" s="23" t="s">
        <v>101</v>
      </c>
      <c r="B551" s="51" t="str">
        <f>Gesamtüberblick!$AA$6</f>
        <v>Recycling</v>
      </c>
      <c r="C551" s="23" t="s">
        <v>86</v>
      </c>
      <c r="D551" s="50">
        <f>IF(Gesamtüberblick!AA33="","ND",Gesamtüberblick!AA33)</f>
        <v>-4.380140607961044E-4</v>
      </c>
      <c r="E551" s="23" t="s">
        <v>8</v>
      </c>
    </row>
    <row r="552" spans="1:5" x14ac:dyDescent="0.3">
      <c r="A552" s="23" t="s">
        <v>101</v>
      </c>
      <c r="B552" s="51" t="str">
        <f>Gesamtüberblick!$AA$6</f>
        <v>Recycling</v>
      </c>
      <c r="C552" s="23" t="s">
        <v>74</v>
      </c>
      <c r="D552" s="50">
        <f>IF(Gesamtüberblick!AA21="","ND",Gesamtüberblick!AA21)</f>
        <v>-20.326028468301288</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-0.11118349871967108</v>
      </c>
      <c r="E555" s="23" t="s">
        <v>197</v>
      </c>
    </row>
    <row r="556" spans="1:5" x14ac:dyDescent="0.3">
      <c r="A556" s="23" t="s">
        <v>101</v>
      </c>
      <c r="B556" s="51" t="str">
        <f>Gesamtüberblick!$AA$6</f>
        <v>Recycling</v>
      </c>
      <c r="C556" s="23" t="s">
        <v>137</v>
      </c>
      <c r="D556" s="50">
        <f>IF(Gesamtüberblick!AA15="","ND",Gesamtüberblick!AA15)</f>
        <v>-1.0895444967358127E-2</v>
      </c>
      <c r="E556" s="23" t="s">
        <v>198</v>
      </c>
    </row>
    <row r="557" spans="1:5" x14ac:dyDescent="0.3">
      <c r="A557" s="23" t="s">
        <v>101</v>
      </c>
      <c r="B557" s="51" t="str">
        <f>Gesamtüberblick!$AA$6</f>
        <v>Recycling</v>
      </c>
      <c r="C557" s="23" t="s">
        <v>135</v>
      </c>
      <c r="D557" s="50">
        <f>IF(Gesamtüberblick!AA14="","ND",Gesamtüberblick!AA14)</f>
        <v>-8.235574938562295E-4</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-4.2451400002982545E-4</v>
      </c>
      <c r="E560" s="23" t="s">
        <v>8</v>
      </c>
    </row>
    <row r="561" spans="1:5" x14ac:dyDescent="0.3">
      <c r="A561" s="23" t="s">
        <v>101</v>
      </c>
      <c r="B561" s="51" t="str">
        <f>Gesamtüberblick!$AA$6</f>
        <v>Recycling</v>
      </c>
      <c r="C561" s="23" t="s">
        <v>96</v>
      </c>
      <c r="D561" s="50">
        <f>IF(Gesamtüberblick!AA10="","ND",Gesamtüberblick!AA10)</f>
        <v>0</v>
      </c>
      <c r="E561" s="23" t="s">
        <v>200</v>
      </c>
    </row>
    <row r="562" spans="1:5" x14ac:dyDescent="0.3">
      <c r="A562" s="23" t="s">
        <v>101</v>
      </c>
      <c r="B562" s="51" t="str">
        <f>Gesamtüberblick!$AA$6</f>
        <v>Recycling</v>
      </c>
      <c r="C562" s="23" t="s">
        <v>97</v>
      </c>
      <c r="D562" s="50">
        <f>IF(Gesamtüberblick!AA9="","ND",Gesamtüberblick!AA9)</f>
        <v>-6.2857157039518379</v>
      </c>
      <c r="E562" s="23" t="s">
        <v>200</v>
      </c>
    </row>
    <row r="563" spans="1:5" x14ac:dyDescent="0.3">
      <c r="A563" s="23" t="s">
        <v>101</v>
      </c>
      <c r="B563" s="51" t="str">
        <f>Gesamtüberblick!$AA$6</f>
        <v>Recycling</v>
      </c>
      <c r="C563" s="23" t="s">
        <v>131</v>
      </c>
      <c r="D563" s="50">
        <f>IF(Gesamtüberblick!AA11="","ND",Gesamtüberblick!AA11)</f>
        <v>-2.0202036413527495E-3</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-101.45459656959925</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-101.45397609665619</v>
      </c>
      <c r="E568" s="23" t="s">
        <v>9</v>
      </c>
    </row>
    <row r="569" spans="1:5" x14ac:dyDescent="0.3">
      <c r="A569" s="23" t="s">
        <v>101</v>
      </c>
      <c r="B569" s="51" t="str">
        <f>Gesamtüberblick!$AA$6</f>
        <v>Recycling</v>
      </c>
      <c r="C569" s="23" t="s">
        <v>142</v>
      </c>
      <c r="D569" s="50">
        <f>IF(Gesamtüberblick!AA18="","ND",Gesamtüberblick!AA18)</f>
        <v>-1.4899506619224363E-5</v>
      </c>
      <c r="E569" s="23" t="s">
        <v>201</v>
      </c>
    </row>
    <row r="570" spans="1:5" x14ac:dyDescent="0.3">
      <c r="A570" s="23" t="s">
        <v>101</v>
      </c>
      <c r="B570" s="51" t="str">
        <f>Gesamtüberblick!$AA$6</f>
        <v>Recycling</v>
      </c>
      <c r="C570" s="23" t="s">
        <v>151</v>
      </c>
      <c r="D570" s="50">
        <f>IF(Gesamtüberblick!AA42="","ND",Gesamtüberblick!AA42)</f>
        <v>-2.559704876090392E-9</v>
      </c>
      <c r="E570" s="23" t="s">
        <v>152</v>
      </c>
    </row>
    <row r="571" spans="1:5" x14ac:dyDescent="0.3">
      <c r="A571" s="23" t="s">
        <v>101</v>
      </c>
      <c r="B571" s="51" t="str">
        <f>Gesamtüberblick!$AA$6</f>
        <v>Recycling</v>
      </c>
      <c r="C571" s="23" t="s">
        <v>153</v>
      </c>
      <c r="D571" s="50">
        <f>IF(Gesamtüberblick!AA43="","ND",Gesamtüberblick!AA43)</f>
        <v>-2.999575448628237E-8</v>
      </c>
      <c r="E571" s="23" t="s">
        <v>152</v>
      </c>
    </row>
    <row r="572" spans="1:5" x14ac:dyDescent="0.3">
      <c r="A572" s="23" t="s">
        <v>101</v>
      </c>
      <c r="B572" s="51" t="str">
        <f>Gesamtüberblick!$AA$6</f>
        <v>Recycling</v>
      </c>
      <c r="C572" s="23" t="s">
        <v>149</v>
      </c>
      <c r="D572" s="50">
        <f>IF(Gesamtüberblick!AA41="","ND",Gesamtüberblick!AA41)</f>
        <v>-22.308485348567839</v>
      </c>
      <c r="E572" s="23" t="s">
        <v>150</v>
      </c>
    </row>
    <row r="573" spans="1:5" x14ac:dyDescent="0.3">
      <c r="A573" s="23" t="s">
        <v>101</v>
      </c>
      <c r="B573" s="51" t="str">
        <f>Gesamtüberblick!$AA$6</f>
        <v>Recycling</v>
      </c>
      <c r="C573" s="23" t="s">
        <v>148</v>
      </c>
      <c r="D573" s="50">
        <f>IF(Gesamtüberblick!AA40="","ND",Gesamtüberblick!AA40)</f>
        <v>-1.0350722969107098</v>
      </c>
      <c r="E573" s="23" t="s">
        <v>202</v>
      </c>
    </row>
    <row r="574" spans="1:5" x14ac:dyDescent="0.3">
      <c r="A574" s="23" t="s">
        <v>101</v>
      </c>
      <c r="B574" s="51" t="str">
        <f>Gesamtüberblick!$AA$6</f>
        <v>Recycling</v>
      </c>
      <c r="C574" s="23" t="s">
        <v>154</v>
      </c>
      <c r="D574" s="50">
        <f>IF(Gesamtüberblick!AA44="","ND",Gesamtüberblick!AA44)</f>
        <v>2775</v>
      </c>
      <c r="E574" s="23" t="s">
        <v>203</v>
      </c>
    </row>
    <row r="575" spans="1:5" x14ac:dyDescent="0.3">
      <c r="A575" s="23" t="s">
        <v>101</v>
      </c>
      <c r="B575" s="51" t="str">
        <f>Gesamtüberblick!$AA$6</f>
        <v>Recycling</v>
      </c>
      <c r="C575" s="23" t="s">
        <v>146</v>
      </c>
      <c r="D575" s="50">
        <f>IF(Gesamtüberblick!AA39="","ND",Gesamtüberblick!AA39)</f>
        <v>-5.7196829477923787E-7</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-2.4847751465622236E-2</v>
      </c>
      <c r="E578" s="23" t="s">
        <v>205</v>
      </c>
    </row>
    <row r="579" spans="1:5" x14ac:dyDescent="0.3">
      <c r="A579" s="23" t="s">
        <v>101</v>
      </c>
      <c r="B579" s="51" t="str">
        <f>Gesamtüberblick!$AA$6</f>
        <v>Recycling</v>
      </c>
      <c r="C579" s="23" t="s">
        <v>144</v>
      </c>
      <c r="D579" s="50">
        <f>IF(Gesamtüberblick!AA20="","ND",Gesamtüberblick!AA20)</f>
        <v>-0.8265223877883171</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2187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7" t="s">
        <v>183</v>
      </c>
      <c r="B11" s="36" t="s">
        <v>184</v>
      </c>
    </row>
    <row r="12" spans="1:2" ht="28.8" x14ac:dyDescent="0.3">
      <c r="A12" s="86" t="s">
        <v>302</v>
      </c>
      <c r="B12" s="36" t="s">
        <v>303</v>
      </c>
    </row>
    <row r="13" spans="1:2" x14ac:dyDescent="0.3">
      <c r="A13" s="95" t="s">
        <v>307</v>
      </c>
      <c r="B13" s="96"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77734375" defaultRowHeight="14.4" x14ac:dyDescent="0.3"/>
  <cols>
    <col min="1" max="1" width="17.21875" style="38" customWidth="1"/>
    <col min="2" max="2" width="32.44140625" style="38" customWidth="1"/>
    <col min="3" max="3" width="48.5546875" style="32" customWidth="1"/>
    <col min="4" max="4" width="10.77734375" style="41" customWidth="1"/>
    <col min="5" max="22" width="10.77734375" style="38" customWidth="1"/>
    <col min="23" max="16384" width="10.77734375" style="38"/>
  </cols>
  <sheetData>
    <row r="1" spans="1:4" ht="18" x14ac:dyDescent="0.3">
      <c r="A1" s="31" t="s">
        <v>208</v>
      </c>
      <c r="D1" s="44"/>
    </row>
    <row r="2" spans="1:4" ht="19.2" customHeight="1" x14ac:dyDescent="0.3">
      <c r="A2" s="31"/>
      <c r="D2" s="44"/>
    </row>
    <row r="3" spans="1:4" x14ac:dyDescent="0.3">
      <c r="D3" s="44"/>
    </row>
    <row r="4" spans="1:4" ht="15.6" x14ac:dyDescent="0.3">
      <c r="A4" s="24" t="s">
        <v>106</v>
      </c>
      <c r="B4" s="110">
        <v>45622</v>
      </c>
      <c r="C4" s="104"/>
      <c r="D4" s="44"/>
    </row>
    <row r="5" spans="1:4" ht="15.6" x14ac:dyDescent="0.3">
      <c r="A5" s="24" t="s">
        <v>117</v>
      </c>
      <c r="B5" s="100" t="s">
        <v>209</v>
      </c>
      <c r="C5" s="101"/>
      <c r="D5" s="44"/>
    </row>
    <row r="6" spans="1:4" ht="15.6" x14ac:dyDescent="0.3">
      <c r="A6" s="25"/>
      <c r="B6" s="110"/>
      <c r="C6" s="104"/>
      <c r="D6" s="44"/>
    </row>
    <row r="7" spans="1:4" s="41" customFormat="1" ht="30.45" customHeight="1" x14ac:dyDescent="0.3">
      <c r="A7" s="24" t="s">
        <v>272</v>
      </c>
      <c r="B7" s="104" t="s">
        <v>271</v>
      </c>
      <c r="C7" s="104"/>
      <c r="D7" s="44"/>
    </row>
    <row r="8" spans="1:4" s="41" customFormat="1" x14ac:dyDescent="0.3">
      <c r="A8" s="40"/>
      <c r="B8" s="102"/>
      <c r="C8" s="103"/>
      <c r="D8" s="44"/>
    </row>
    <row r="9" spans="1:4" ht="15.6" x14ac:dyDescent="0.3">
      <c r="A9" s="24" t="s">
        <v>268</v>
      </c>
      <c r="B9" s="100"/>
      <c r="C9" s="101"/>
      <c r="D9" s="44"/>
    </row>
    <row r="10" spans="1:4" ht="28.2" customHeight="1" x14ac:dyDescent="0.3">
      <c r="A10" s="30" t="s">
        <v>273</v>
      </c>
      <c r="B10" s="104" t="s">
        <v>274</v>
      </c>
      <c r="C10" s="104"/>
      <c r="D10" s="44"/>
    </row>
    <row r="11" spans="1:4" s="41" customFormat="1" ht="30.45" customHeight="1" x14ac:dyDescent="0.3">
      <c r="A11" s="30" t="s">
        <v>121</v>
      </c>
      <c r="B11" s="104" t="s">
        <v>193</v>
      </c>
      <c r="C11" s="104"/>
      <c r="D11" s="44"/>
    </row>
    <row r="12" spans="1:4" s="41" customFormat="1" ht="72.599999999999994" customHeight="1" x14ac:dyDescent="0.3">
      <c r="A12" s="30" t="s">
        <v>264</v>
      </c>
      <c r="B12" s="104" t="s">
        <v>265</v>
      </c>
      <c r="C12" s="104"/>
      <c r="D12" s="44"/>
    </row>
    <row r="13" spans="1:4" s="41" customFormat="1" ht="58.2" customHeight="1" x14ac:dyDescent="0.3">
      <c r="A13" s="33" t="s">
        <v>287</v>
      </c>
      <c r="B13" s="98" t="s">
        <v>312</v>
      </c>
      <c r="C13" s="99"/>
      <c r="D13" s="44"/>
    </row>
    <row r="14" spans="1:4" s="41" customFormat="1" x14ac:dyDescent="0.3">
      <c r="A14" s="40"/>
      <c r="B14" s="104"/>
      <c r="C14" s="104"/>
      <c r="D14" s="44"/>
    </row>
    <row r="15" spans="1:4" s="41" customFormat="1" ht="30.45" customHeight="1" x14ac:dyDescent="0.3">
      <c r="A15" s="24" t="s">
        <v>114</v>
      </c>
      <c r="B15" s="104" t="s">
        <v>311</v>
      </c>
      <c r="C15" s="104"/>
      <c r="D15" s="44"/>
    </row>
    <row r="16" spans="1:4" s="41" customFormat="1" x14ac:dyDescent="0.3">
      <c r="A16" s="40"/>
      <c r="B16" s="102"/>
      <c r="C16" s="103"/>
      <c r="D16" s="44"/>
    </row>
    <row r="17" spans="1:5" s="41" customFormat="1" ht="15.6" x14ac:dyDescent="0.3">
      <c r="A17" s="106" t="s">
        <v>281</v>
      </c>
      <c r="B17" s="107"/>
      <c r="C17" s="108"/>
      <c r="D17" s="44"/>
    </row>
    <row r="18" spans="1:5" ht="45" customHeight="1" x14ac:dyDescent="0.3">
      <c r="A18" s="36" t="s">
        <v>280</v>
      </c>
      <c r="B18" s="109" t="s">
        <v>207</v>
      </c>
      <c r="C18" s="109"/>
      <c r="D18" s="44"/>
    </row>
    <row r="19" spans="1:5" s="41" customFormat="1" ht="15.6" x14ac:dyDescent="0.3">
      <c r="A19" s="106" t="s">
        <v>282</v>
      </c>
      <c r="B19" s="107"/>
      <c r="C19" s="108"/>
      <c r="D19" s="44"/>
    </row>
    <row r="20" spans="1:5" s="41" customFormat="1" x14ac:dyDescent="0.3">
      <c r="A20" s="30" t="s">
        <v>276</v>
      </c>
      <c r="B20" s="102"/>
      <c r="C20" s="103"/>
      <c r="D20" s="44"/>
    </row>
    <row r="21" spans="1:5" s="41" customFormat="1" ht="58.95" customHeight="1" x14ac:dyDescent="0.3">
      <c r="A21" s="36" t="s">
        <v>278</v>
      </c>
      <c r="B21" s="105" t="s">
        <v>283</v>
      </c>
      <c r="C21" s="105"/>
      <c r="D21" s="44"/>
    </row>
    <row r="22" spans="1:5" s="41" customFormat="1" ht="31.95" customHeight="1" x14ac:dyDescent="0.3">
      <c r="A22" s="36" t="s">
        <v>269</v>
      </c>
      <c r="B22" s="104" t="s">
        <v>277</v>
      </c>
      <c r="C22" s="104"/>
      <c r="D22" s="44"/>
    </row>
    <row r="23" spans="1:5" s="41" customFormat="1" x14ac:dyDescent="0.3">
      <c r="A23" s="30" t="s">
        <v>275</v>
      </c>
      <c r="B23" s="102"/>
      <c r="C23" s="103"/>
      <c r="D23" s="44"/>
    </row>
    <row r="24" spans="1:5" s="41" customFormat="1" ht="30.6" customHeight="1" x14ac:dyDescent="0.3">
      <c r="A24" s="36" t="s">
        <v>123</v>
      </c>
      <c r="B24" s="105" t="s">
        <v>284</v>
      </c>
      <c r="C24" s="105"/>
      <c r="D24" s="44"/>
    </row>
    <row r="25" spans="1:5" ht="29.4" customHeight="1" x14ac:dyDescent="0.3">
      <c r="A25" s="36" t="s">
        <v>270</v>
      </c>
      <c r="B25" s="104" t="s">
        <v>279</v>
      </c>
      <c r="C25" s="104"/>
      <c r="D25" s="44"/>
      <c r="E25" s="41"/>
    </row>
    <row r="26" spans="1:5" ht="29.4" customHeight="1" x14ac:dyDescent="0.3">
      <c r="A26" s="97" t="s">
        <v>309</v>
      </c>
      <c r="B26" s="104" t="s">
        <v>310</v>
      </c>
      <c r="C26" s="104"/>
      <c r="D26" s="44"/>
      <c r="E26" s="41"/>
    </row>
    <row r="27" spans="1:5" s="41" customFormat="1" ht="15.6" x14ac:dyDescent="0.3">
      <c r="A27" s="106" t="s">
        <v>285</v>
      </c>
      <c r="B27" s="107"/>
      <c r="C27" s="108"/>
      <c r="D27" s="44"/>
    </row>
    <row r="28" spans="1:5" ht="44.4" customHeight="1" x14ac:dyDescent="0.3">
      <c r="A28" s="36" t="s">
        <v>120</v>
      </c>
      <c r="B28" s="114" t="s">
        <v>210</v>
      </c>
      <c r="C28" s="114"/>
      <c r="D28" s="44"/>
      <c r="E28" s="41"/>
    </row>
    <row r="29" spans="1:5" s="41" customFormat="1" ht="58.2" customHeight="1" x14ac:dyDescent="0.3">
      <c r="A29" s="68" t="s">
        <v>317</v>
      </c>
      <c r="B29" s="115" t="s">
        <v>318</v>
      </c>
      <c r="C29" s="103"/>
      <c r="D29" s="44"/>
    </row>
    <row r="30" spans="1:5" ht="100.95" customHeight="1" x14ac:dyDescent="0.3">
      <c r="A30" s="36" t="s">
        <v>115</v>
      </c>
      <c r="B30" s="109" t="s">
        <v>286</v>
      </c>
      <c r="C30" s="109"/>
      <c r="D30" s="44"/>
      <c r="E30" s="41"/>
    </row>
    <row r="31" spans="1:5" s="41" customFormat="1" ht="28.8" x14ac:dyDescent="0.3">
      <c r="A31" s="111" t="s">
        <v>288</v>
      </c>
      <c r="B31" s="30" t="s">
        <v>107</v>
      </c>
      <c r="C31" s="33" t="s">
        <v>118</v>
      </c>
      <c r="D31" s="44"/>
    </row>
    <row r="32" spans="1:5" s="41" customFormat="1" x14ac:dyDescent="0.3">
      <c r="A32" s="112"/>
      <c r="B32" s="45" t="s">
        <v>122</v>
      </c>
      <c r="C32" s="68" t="s">
        <v>211</v>
      </c>
      <c r="D32" s="44"/>
    </row>
    <row r="33" spans="1:4" s="41" customFormat="1" ht="28.8" x14ac:dyDescent="0.3">
      <c r="A33" s="112"/>
      <c r="B33" s="40" t="s">
        <v>92</v>
      </c>
      <c r="C33" s="42" t="s">
        <v>126</v>
      </c>
      <c r="D33" s="44"/>
    </row>
    <row r="34" spans="1:4" s="41" customFormat="1" x14ac:dyDescent="0.3">
      <c r="A34" s="112"/>
      <c r="B34" s="40" t="s">
        <v>93</v>
      </c>
      <c r="C34" s="42" t="s">
        <v>108</v>
      </c>
      <c r="D34" s="44"/>
    </row>
    <row r="35" spans="1:4" s="41" customFormat="1" ht="28.8" x14ac:dyDescent="0.3">
      <c r="A35" s="112"/>
      <c r="B35" s="40" t="s">
        <v>109</v>
      </c>
      <c r="C35" s="42" t="s">
        <v>110</v>
      </c>
      <c r="D35" s="44"/>
    </row>
    <row r="36" spans="1:4" s="41" customFormat="1" ht="28.8" x14ac:dyDescent="0.3">
      <c r="A36" s="112"/>
      <c r="B36" s="40" t="s">
        <v>111</v>
      </c>
      <c r="C36" s="42" t="s">
        <v>112</v>
      </c>
      <c r="D36" s="44"/>
    </row>
    <row r="37" spans="1:4" s="41" customFormat="1" x14ac:dyDescent="0.3">
      <c r="A37" s="112"/>
      <c r="B37" s="40" t="s">
        <v>103</v>
      </c>
      <c r="C37" s="42" t="s">
        <v>113</v>
      </c>
      <c r="D37" s="44"/>
    </row>
    <row r="38" spans="1:4" s="41" customFormat="1" x14ac:dyDescent="0.3">
      <c r="A38" s="112"/>
      <c r="B38" s="40" t="s">
        <v>212</v>
      </c>
      <c r="C38" s="42"/>
      <c r="D38" s="44"/>
    </row>
    <row r="39" spans="1:4" s="41" customFormat="1" x14ac:dyDescent="0.3">
      <c r="A39" s="113"/>
      <c r="B39" s="40" t="s">
        <v>213</v>
      </c>
      <c r="C39" s="42"/>
      <c r="D39" s="44"/>
    </row>
    <row r="40" spans="1:4" s="41" customFormat="1" ht="58.95" customHeight="1" x14ac:dyDescent="0.3">
      <c r="A40" s="37" t="s">
        <v>289</v>
      </c>
      <c r="B40" s="104" t="s">
        <v>314</v>
      </c>
      <c r="C40" s="104"/>
      <c r="D40" s="44"/>
    </row>
    <row r="41" spans="1:4" s="41" customFormat="1" ht="60" customHeight="1" x14ac:dyDescent="0.3">
      <c r="A41" s="35" t="s">
        <v>125</v>
      </c>
      <c r="B41" s="104" t="s">
        <v>214</v>
      </c>
      <c r="C41" s="104"/>
      <c r="D41" s="44"/>
    </row>
    <row r="42" spans="1:4" s="41" customFormat="1" ht="29.4" customHeight="1" x14ac:dyDescent="0.3">
      <c r="A42" s="37" t="s">
        <v>315</v>
      </c>
      <c r="B42" s="104" t="s">
        <v>316</v>
      </c>
      <c r="C42" s="104"/>
      <c r="D42" s="44"/>
    </row>
    <row r="43" spans="1:4" s="41" customFormat="1" x14ac:dyDescent="0.3">
      <c r="A43" s="35"/>
      <c r="B43" s="104"/>
      <c r="C43" s="104"/>
      <c r="D43" s="44"/>
    </row>
    <row r="44" spans="1:4" s="41" customFormat="1" ht="131.4" customHeight="1" x14ac:dyDescent="0.3">
      <c r="A44" s="39" t="s">
        <v>124</v>
      </c>
      <c r="B44" s="98" t="s">
        <v>290</v>
      </c>
      <c r="C44" s="99"/>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M25" zoomScale="85" zoomScaleNormal="85" workbookViewId="0">
      <selection activeCell="AC31" sqref="AC31"/>
    </sheetView>
  </sheetViews>
  <sheetFormatPr baseColWidth="10" defaultRowHeight="14.4" x14ac:dyDescent="0.3"/>
  <cols>
    <col min="1" max="1" width="15.21875" customWidth="1"/>
    <col min="2" max="2" width="12.77734375" customWidth="1"/>
    <col min="3" max="3" width="13.77734375" customWidth="1"/>
    <col min="4" max="5" width="10.77734375" customWidth="1"/>
    <col min="6" max="8" width="11.21875" style="15"/>
    <col min="9" max="15" width="10.77734375" style="15" customWidth="1"/>
    <col min="16" max="19" width="11.21875" style="15"/>
    <col min="21" max="21" width="10.77734375" customWidth="1"/>
    <col min="23" max="26" width="11.5546875" style="15"/>
    <col min="28" max="28" width="10.77734375" customWidth="1"/>
  </cols>
  <sheetData>
    <row r="1" spans="1:35" ht="18" x14ac:dyDescent="0.35">
      <c r="A1" s="70" t="s">
        <v>299</v>
      </c>
      <c r="C1" s="74" t="s">
        <v>322</v>
      </c>
      <c r="H1" s="19" t="s">
        <v>323</v>
      </c>
      <c r="W1"/>
      <c r="X1"/>
      <c r="Y1"/>
      <c r="Z1"/>
      <c r="AD1" s="90" t="s">
        <v>313</v>
      </c>
      <c r="AE1" s="91"/>
      <c r="AF1" s="91"/>
      <c r="AG1" s="91"/>
      <c r="AH1" s="91"/>
      <c r="AI1" s="91"/>
    </row>
    <row r="2" spans="1:35" x14ac:dyDescent="0.3">
      <c r="A2" s="78" t="s">
        <v>300</v>
      </c>
      <c r="B2" s="79"/>
      <c r="C2" s="80" t="s">
        <v>319</v>
      </c>
      <c r="D2" s="81"/>
      <c r="P2"/>
      <c r="Q2"/>
      <c r="R2"/>
      <c r="S2"/>
      <c r="W2"/>
      <c r="X2"/>
      <c r="Y2"/>
      <c r="Z2"/>
    </row>
    <row r="3" spans="1:35" x14ac:dyDescent="0.3">
      <c r="A3" s="78" t="s">
        <v>301</v>
      </c>
      <c r="B3" s="82"/>
      <c r="C3" s="80">
        <v>2421</v>
      </c>
      <c r="D3" s="83" t="s">
        <v>320</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4" t="s">
        <v>105</v>
      </c>
      <c r="C8" s="46">
        <v>105.0958440500991</v>
      </c>
      <c r="D8" s="46">
        <v>9.4253415648824248</v>
      </c>
      <c r="E8" s="46">
        <v>5.1277640851684145</v>
      </c>
      <c r="F8" s="46">
        <v>119.64894970014994</v>
      </c>
      <c r="G8" s="46">
        <v>10.66527978795815</v>
      </c>
      <c r="H8" s="46">
        <v>0.80953535011566569</v>
      </c>
      <c r="I8" s="46">
        <v>-4.1252969478118828</v>
      </c>
      <c r="J8" s="46"/>
      <c r="K8" s="46"/>
      <c r="L8" s="46"/>
      <c r="M8" s="46"/>
      <c r="N8" s="46"/>
      <c r="O8" s="46"/>
      <c r="P8" s="46"/>
      <c r="Q8" s="46"/>
      <c r="R8" s="46"/>
      <c r="S8" s="46"/>
      <c r="T8" s="46"/>
      <c r="U8" s="46"/>
      <c r="V8" s="46"/>
      <c r="W8" s="46">
        <v>3.274892554989</v>
      </c>
      <c r="X8" s="46">
        <v>4.6212635367250003</v>
      </c>
      <c r="Y8" s="46">
        <v>0.28793997795589715</v>
      </c>
      <c r="Z8" s="46">
        <f>2.50010928672-0.943099113672061</f>
        <v>1.5570101730479389</v>
      </c>
      <c r="AA8" s="46">
        <f>SUM(AB8:AC8)</f>
        <v>-6.2877359075931905</v>
      </c>
      <c r="AB8" s="46">
        <v>-0.43526190100996132</v>
      </c>
      <c r="AC8" s="46">
        <v>-5.852474006583229</v>
      </c>
      <c r="AD8" s="92">
        <f>F8+G8+H8</f>
        <v>131.12376483822374</v>
      </c>
      <c r="AE8" s="92">
        <f>SUM(I8:O8)</f>
        <v>-4.1252969478118828</v>
      </c>
      <c r="AF8" s="92">
        <f>SUM(P8:S8)</f>
        <v>0</v>
      </c>
      <c r="AG8" s="92">
        <f>AD8+AE8+AF8</f>
        <v>126.99846789041186</v>
      </c>
      <c r="AH8" s="92">
        <f t="shared" ref="AH8:AH44" si="4">SUM(W8:Z8)</f>
        <v>9.7411062427178354</v>
      </c>
      <c r="AI8" s="92">
        <f t="shared" ref="AI8:AI44" si="5">AD8+AE8+AH8</f>
        <v>136.73957413312971</v>
      </c>
    </row>
    <row r="9" spans="1:35" x14ac:dyDescent="0.3">
      <c r="A9" s="3" t="s">
        <v>98</v>
      </c>
      <c r="B9" s="84" t="s">
        <v>105</v>
      </c>
      <c r="C9" s="46">
        <v>105.06981387332505</v>
      </c>
      <c r="D9" s="46">
        <v>9.4206902747290791</v>
      </c>
      <c r="E9" s="46">
        <v>5.5542541754515886</v>
      </c>
      <c r="F9" s="46">
        <v>120.04475832350572</v>
      </c>
      <c r="G9" s="46">
        <v>10.660079168590785</v>
      </c>
      <c r="H9" s="46">
        <v>0.38094938507437875</v>
      </c>
      <c r="I9" s="46">
        <v>-4.1252969478118828</v>
      </c>
      <c r="J9" s="46"/>
      <c r="K9" s="46"/>
      <c r="L9" s="46"/>
      <c r="M9" s="46"/>
      <c r="N9" s="46"/>
      <c r="O9" s="46"/>
      <c r="P9" s="46"/>
      <c r="Q9" s="46"/>
      <c r="R9" s="46"/>
      <c r="S9" s="46"/>
      <c r="T9" s="46"/>
      <c r="U9" s="46"/>
      <c r="V9" s="46"/>
      <c r="W9" s="46">
        <v>3.2745240330000001</v>
      </c>
      <c r="X9" s="46">
        <v>4.6189830000000001</v>
      </c>
      <c r="Y9" s="46">
        <v>0.28751862269836231</v>
      </c>
      <c r="Z9" s="46">
        <f>2.50001789-0.943099113672061</f>
        <v>1.5569187763279391</v>
      </c>
      <c r="AA9" s="46">
        <f t="shared" ref="AA9:AA30" si="6">SUM(AB9:AC9)</f>
        <v>-6.2857157039518379</v>
      </c>
      <c r="AB9" s="46">
        <v>-0.43517051075305518</v>
      </c>
      <c r="AC9" s="46">
        <v>-5.8505451931987826</v>
      </c>
      <c r="AD9" s="92">
        <f t="shared" ref="AD9:AD44" si="7">F9+G9+H9</f>
        <v>131.0857868771709</v>
      </c>
      <c r="AE9" s="92">
        <f t="shared" ref="AE9:AE44" si="8">SUM(I9:O9)</f>
        <v>-4.1252969478118828</v>
      </c>
      <c r="AF9" s="92">
        <f t="shared" ref="AF9:AF44" si="9">SUM(P9:S9)</f>
        <v>0</v>
      </c>
      <c r="AG9" s="92">
        <f t="shared" ref="AG9:AG44" si="10">AD9+AE9+AF9</f>
        <v>126.96048992935903</v>
      </c>
      <c r="AH9" s="92">
        <f t="shared" si="4"/>
        <v>9.7379444320263016</v>
      </c>
      <c r="AI9" s="92">
        <f t="shared" si="5"/>
        <v>136.69843436138532</v>
      </c>
    </row>
    <row r="10" spans="1:35" x14ac:dyDescent="0.3">
      <c r="A10" s="3" t="s">
        <v>99</v>
      </c>
      <c r="B10" s="84" t="s">
        <v>127</v>
      </c>
      <c r="C10" s="46">
        <v>0</v>
      </c>
      <c r="D10" s="46">
        <v>0</v>
      </c>
      <c r="E10" s="46">
        <v>-0.4282048127391524</v>
      </c>
      <c r="F10" s="46">
        <v>-0.4282048127391524</v>
      </c>
      <c r="G10" s="46">
        <v>0</v>
      </c>
      <c r="H10" s="46">
        <v>0.4282048127391524</v>
      </c>
      <c r="I10" s="46">
        <v>0</v>
      </c>
      <c r="J10" s="46"/>
      <c r="K10" s="46"/>
      <c r="L10" s="46"/>
      <c r="M10" s="46"/>
      <c r="N10" s="46"/>
      <c r="O10" s="46"/>
      <c r="P10" s="46"/>
      <c r="Q10" s="46"/>
      <c r="R10" s="46"/>
      <c r="S10" s="46"/>
      <c r="T10" s="46"/>
      <c r="U10" s="46"/>
      <c r="V10" s="46"/>
      <c r="W10" s="46">
        <v>0</v>
      </c>
      <c r="X10" s="46">
        <v>0</v>
      </c>
      <c r="Y10" s="46">
        <v>0</v>
      </c>
      <c r="Z10" s="46">
        <v>0</v>
      </c>
      <c r="AA10" s="46">
        <f t="shared" si="6"/>
        <v>0</v>
      </c>
      <c r="AB10" s="46">
        <v>0</v>
      </c>
      <c r="AC10" s="46">
        <v>0</v>
      </c>
      <c r="AD10" s="92">
        <f t="shared" si="7"/>
        <v>0</v>
      </c>
      <c r="AE10" s="92">
        <f t="shared" si="8"/>
        <v>0</v>
      </c>
      <c r="AF10" s="92">
        <f t="shared" si="9"/>
        <v>0</v>
      </c>
      <c r="AG10" s="92">
        <f t="shared" si="10"/>
        <v>0</v>
      </c>
      <c r="AH10" s="92">
        <f t="shared" si="4"/>
        <v>0</v>
      </c>
      <c r="AI10" s="92">
        <f t="shared" si="5"/>
        <v>0</v>
      </c>
    </row>
    <row r="11" spans="1:35" x14ac:dyDescent="0.3">
      <c r="A11" s="57" t="s">
        <v>128</v>
      </c>
      <c r="B11" s="84" t="s">
        <v>127</v>
      </c>
      <c r="C11" s="46">
        <v>2.6030176774055905E-2</v>
      </c>
      <c r="D11" s="46">
        <v>4.6512901533454446E-3</v>
      </c>
      <c r="E11" s="46">
        <v>1.7147224559776859E-3</v>
      </c>
      <c r="F11" s="46">
        <v>3.2396189383379036E-2</v>
      </c>
      <c r="G11" s="46">
        <v>5.2006193673654472E-3</v>
      </c>
      <c r="H11" s="46">
        <v>3.8115230213444783E-4</v>
      </c>
      <c r="I11" s="46">
        <v>0</v>
      </c>
      <c r="J11" s="46"/>
      <c r="K11" s="46"/>
      <c r="L11" s="46"/>
      <c r="M11" s="46"/>
      <c r="N11" s="46"/>
      <c r="O11" s="46"/>
      <c r="P11" s="46"/>
      <c r="Q11" s="46"/>
      <c r="R11" s="46"/>
      <c r="S11" s="46"/>
      <c r="T11" s="46"/>
      <c r="U11" s="46"/>
      <c r="V11" s="46"/>
      <c r="W11" s="46">
        <v>3.6852198899999997E-4</v>
      </c>
      <c r="X11" s="46">
        <v>2.2805367249999998E-3</v>
      </c>
      <c r="Y11" s="46">
        <v>4.2135525753483465E-4</v>
      </c>
      <c r="Z11" s="46">
        <v>9.1396719999999986E-5</v>
      </c>
      <c r="AA11" s="46">
        <f t="shared" si="6"/>
        <v>-2.0202036413527495E-3</v>
      </c>
      <c r="AB11" s="46">
        <v>-9.1390256906143932E-5</v>
      </c>
      <c r="AC11" s="46">
        <v>-1.9288133844466058E-3</v>
      </c>
      <c r="AD11" s="92">
        <f t="shared" si="7"/>
        <v>3.7977961052878928E-2</v>
      </c>
      <c r="AE11" s="92">
        <f t="shared" si="8"/>
        <v>0</v>
      </c>
      <c r="AF11" s="92">
        <f t="shared" si="9"/>
        <v>0</v>
      </c>
      <c r="AG11" s="92">
        <f t="shared" si="10"/>
        <v>3.7977961052878928E-2</v>
      </c>
      <c r="AH11" s="92">
        <f t="shared" si="4"/>
        <v>3.1618106915348343E-3</v>
      </c>
      <c r="AI11" s="92">
        <f t="shared" si="5"/>
        <v>4.1139771744413765E-2</v>
      </c>
    </row>
    <row r="12" spans="1:35" x14ac:dyDescent="0.3">
      <c r="A12" s="4" t="s">
        <v>20</v>
      </c>
      <c r="B12" s="84" t="s">
        <v>66</v>
      </c>
      <c r="C12" s="46">
        <v>5.7182293653717501E-7</v>
      </c>
      <c r="D12" s="46">
        <v>2.0516178021884567E-7</v>
      </c>
      <c r="E12" s="46">
        <v>2.1144710100232849E-7</v>
      </c>
      <c r="F12" s="46">
        <v>9.8843181775834928E-7</v>
      </c>
      <c r="G12" s="46">
        <v>2.4205136324302164E-7</v>
      </c>
      <c r="H12" s="46">
        <v>8.67563539094837E-9</v>
      </c>
      <c r="I12" s="46">
        <v>0</v>
      </c>
      <c r="J12" s="46"/>
      <c r="K12" s="46"/>
      <c r="L12" s="46"/>
      <c r="M12" s="46"/>
      <c r="N12" s="46"/>
      <c r="O12" s="46"/>
      <c r="P12" s="46"/>
      <c r="Q12" s="46"/>
      <c r="R12" s="46"/>
      <c r="S12" s="46"/>
      <c r="T12" s="46"/>
      <c r="U12" s="46"/>
      <c r="V12" s="46"/>
      <c r="W12" s="46">
        <v>5.2088262599999997E-8</v>
      </c>
      <c r="X12" s="46">
        <v>1.00591225E-7</v>
      </c>
      <c r="Y12" s="46">
        <v>4.5727839957721108E-9</v>
      </c>
      <c r="Z12" s="46">
        <v>5.9671714999999998E-9</v>
      </c>
      <c r="AA12" s="46">
        <f t="shared" si="6"/>
        <v>-2.0643894051175439E-7</v>
      </c>
      <c r="AB12" s="46">
        <v>-1.8606239794886494E-8</v>
      </c>
      <c r="AC12" s="46">
        <v>-1.8783270071686789E-7</v>
      </c>
      <c r="AD12" s="92">
        <f t="shared" si="7"/>
        <v>1.2391588163923192E-6</v>
      </c>
      <c r="AE12" s="92">
        <f t="shared" si="8"/>
        <v>0</v>
      </c>
      <c r="AF12" s="92">
        <f t="shared" si="9"/>
        <v>0</v>
      </c>
      <c r="AG12" s="92">
        <f t="shared" si="10"/>
        <v>1.2391588163923192E-6</v>
      </c>
      <c r="AH12" s="92">
        <f t="shared" si="4"/>
        <v>1.6321944309577213E-7</v>
      </c>
      <c r="AI12" s="92">
        <f t="shared" si="5"/>
        <v>1.4023782594880914E-6</v>
      </c>
    </row>
    <row r="13" spans="1:35" x14ac:dyDescent="0.3">
      <c r="A13" s="3" t="s">
        <v>21</v>
      </c>
      <c r="B13" s="84" t="s">
        <v>134</v>
      </c>
      <c r="C13" s="46">
        <v>0.21742174580904253</v>
      </c>
      <c r="D13" s="46">
        <v>2.0592938880103728E-2</v>
      </c>
      <c r="E13" s="46">
        <v>2.5344666930475768E-2</v>
      </c>
      <c r="F13" s="46">
        <v>0.26335935161962198</v>
      </c>
      <c r="G13" s="46">
        <v>2.638879863600271E-2</v>
      </c>
      <c r="H13" s="46">
        <v>1.0461470724855441E-3</v>
      </c>
      <c r="I13" s="46">
        <v>0</v>
      </c>
      <c r="J13" s="46"/>
      <c r="K13" s="46"/>
      <c r="L13" s="46"/>
      <c r="M13" s="46"/>
      <c r="N13" s="46"/>
      <c r="O13" s="46"/>
      <c r="P13" s="46"/>
      <c r="Q13" s="46"/>
      <c r="R13" s="46"/>
      <c r="S13" s="46"/>
      <c r="T13" s="46"/>
      <c r="U13" s="46"/>
      <c r="V13" s="46"/>
      <c r="W13" s="46">
        <v>3.0350018820000001E-2</v>
      </c>
      <c r="X13" s="46">
        <v>1.0096758500000002E-2</v>
      </c>
      <c r="Y13" s="46">
        <v>3.2213641438103E-3</v>
      </c>
      <c r="Z13" s="46">
        <v>1.45800316E-3</v>
      </c>
      <c r="AA13" s="46">
        <f t="shared" si="6"/>
        <v>-2.4847751465622236E-2</v>
      </c>
      <c r="AB13" s="46">
        <v>-4.5334785503121195E-4</v>
      </c>
      <c r="AC13" s="46">
        <v>-2.4394403610591024E-2</v>
      </c>
      <c r="AD13" s="92">
        <f t="shared" si="7"/>
        <v>0.29079429732811024</v>
      </c>
      <c r="AE13" s="92">
        <f t="shared" si="8"/>
        <v>0</v>
      </c>
      <c r="AF13" s="92">
        <f t="shared" si="9"/>
        <v>0</v>
      </c>
      <c r="AG13" s="92">
        <f t="shared" si="10"/>
        <v>0.29079429732811024</v>
      </c>
      <c r="AH13" s="92">
        <f t="shared" si="4"/>
        <v>4.5126144623810302E-2</v>
      </c>
      <c r="AI13" s="92">
        <f t="shared" si="5"/>
        <v>0.33592044195192056</v>
      </c>
    </row>
    <row r="14" spans="1:35" x14ac:dyDescent="0.3">
      <c r="A14" s="3" t="s">
        <v>156</v>
      </c>
      <c r="B14" s="84" t="s">
        <v>136</v>
      </c>
      <c r="C14" s="46">
        <v>2.346405643216231E-2</v>
      </c>
      <c r="D14" s="46">
        <v>6.6955365288999037E-4</v>
      </c>
      <c r="E14" s="46">
        <v>4.5720138588632747E-4</v>
      </c>
      <c r="F14" s="46">
        <v>2.4590811470938629E-2</v>
      </c>
      <c r="G14" s="46">
        <v>7.8677281396313001E-4</v>
      </c>
      <c r="H14" s="46">
        <v>3.6043222814255242E-4</v>
      </c>
      <c r="I14" s="46">
        <v>0</v>
      </c>
      <c r="J14" s="46"/>
      <c r="K14" s="46"/>
      <c r="L14" s="46"/>
      <c r="M14" s="46"/>
      <c r="N14" s="46"/>
      <c r="O14" s="46"/>
      <c r="P14" s="46"/>
      <c r="Q14" s="46"/>
      <c r="R14" s="46"/>
      <c r="S14" s="46"/>
      <c r="T14" s="46"/>
      <c r="U14" s="46"/>
      <c r="V14" s="46"/>
      <c r="W14" s="46">
        <v>1.0052619060000001E-4</v>
      </c>
      <c r="X14" s="46">
        <v>3.2828347500000007E-4</v>
      </c>
      <c r="Y14" s="46">
        <v>1.6938510304717003E-4</v>
      </c>
      <c r="Z14" s="46">
        <v>1.72301515E-5</v>
      </c>
      <c r="AA14" s="46">
        <f t="shared" si="6"/>
        <v>-8.235574938562295E-4</v>
      </c>
      <c r="AB14" s="46">
        <v>-6.2227233940342723E-5</v>
      </c>
      <c r="AC14" s="46">
        <v>-7.6133025991588683E-4</v>
      </c>
      <c r="AD14" s="92">
        <f t="shared" si="7"/>
        <v>2.5738016513044311E-2</v>
      </c>
      <c r="AE14" s="92">
        <f t="shared" si="8"/>
        <v>0</v>
      </c>
      <c r="AF14" s="92">
        <f t="shared" si="9"/>
        <v>0</v>
      </c>
      <c r="AG14" s="92">
        <f t="shared" si="10"/>
        <v>2.5738016513044311E-2</v>
      </c>
      <c r="AH14" s="92">
        <f t="shared" si="4"/>
        <v>6.154249201471701E-4</v>
      </c>
      <c r="AI14" s="92">
        <f t="shared" si="5"/>
        <v>2.6353441433191481E-2</v>
      </c>
    </row>
    <row r="15" spans="1:35" x14ac:dyDescent="0.3">
      <c r="A15" s="3" t="s">
        <v>157</v>
      </c>
      <c r="B15" s="84" t="s">
        <v>138</v>
      </c>
      <c r="C15" s="46">
        <v>6.8748713267514763E-2</v>
      </c>
      <c r="D15" s="46">
        <v>5.1954905468836231E-3</v>
      </c>
      <c r="E15" s="46">
        <v>1.1174215874371476E-2</v>
      </c>
      <c r="F15" s="46">
        <v>8.5118419688769861E-2</v>
      </c>
      <c r="G15" s="46">
        <v>7.1892211379779129E-3</v>
      </c>
      <c r="H15" s="46">
        <v>2.8844437287632552E-4</v>
      </c>
      <c r="I15" s="46">
        <v>0</v>
      </c>
      <c r="J15" s="46"/>
      <c r="K15" s="46"/>
      <c r="L15" s="46"/>
      <c r="M15" s="46"/>
      <c r="N15" s="46"/>
      <c r="O15" s="46"/>
      <c r="P15" s="46"/>
      <c r="Q15" s="46"/>
      <c r="R15" s="46"/>
      <c r="S15" s="46"/>
      <c r="T15" s="46"/>
      <c r="U15" s="46"/>
      <c r="V15" s="46"/>
      <c r="W15" s="46">
        <v>1.40682828E-2</v>
      </c>
      <c r="X15" s="46">
        <v>2.5473592500000002E-3</v>
      </c>
      <c r="Y15" s="46">
        <v>7.5216078491802715E-4</v>
      </c>
      <c r="Z15" s="46">
        <v>6.6113931999999995E-4</v>
      </c>
      <c r="AA15" s="46">
        <f t="shared" si="6"/>
        <v>-1.0895444967358127E-2</v>
      </c>
      <c r="AB15" s="46">
        <v>-1.4860965938979175E-4</v>
      </c>
      <c r="AC15" s="46">
        <v>-1.0746835307968335E-2</v>
      </c>
      <c r="AD15" s="92">
        <f t="shared" si="7"/>
        <v>9.2596085199624104E-2</v>
      </c>
      <c r="AE15" s="92">
        <f t="shared" si="8"/>
        <v>0</v>
      </c>
      <c r="AF15" s="92">
        <f t="shared" si="9"/>
        <v>0</v>
      </c>
      <c r="AG15" s="92">
        <f t="shared" si="10"/>
        <v>9.2596085199624104E-2</v>
      </c>
      <c r="AH15" s="92">
        <f t="shared" si="4"/>
        <v>1.8028942154918029E-2</v>
      </c>
      <c r="AI15" s="92">
        <f t="shared" si="5"/>
        <v>0.11062502735454213</v>
      </c>
    </row>
    <row r="16" spans="1:35" x14ac:dyDescent="0.3">
      <c r="A16" s="3" t="s">
        <v>158</v>
      </c>
      <c r="B16" s="84" t="s">
        <v>140</v>
      </c>
      <c r="C16" s="46">
        <v>0.74169490049899578</v>
      </c>
      <c r="D16" s="46">
        <v>5.2790798500309821E-2</v>
      </c>
      <c r="E16" s="46">
        <v>0.11642062578470036</v>
      </c>
      <c r="F16" s="46">
        <v>0.91090632478400602</v>
      </c>
      <c r="G16" s="46">
        <v>7.3811767375613818E-2</v>
      </c>
      <c r="H16" s="46">
        <v>2.5241733771253511E-3</v>
      </c>
      <c r="I16" s="46">
        <v>0</v>
      </c>
      <c r="J16" s="46"/>
      <c r="K16" s="46"/>
      <c r="L16" s="46"/>
      <c r="M16" s="46"/>
      <c r="N16" s="46"/>
      <c r="O16" s="46"/>
      <c r="P16" s="46"/>
      <c r="Q16" s="46"/>
      <c r="R16" s="46"/>
      <c r="S16" s="46"/>
      <c r="T16" s="46"/>
      <c r="U16" s="46"/>
      <c r="V16" s="46"/>
      <c r="W16" s="46">
        <v>0.1529192841</v>
      </c>
      <c r="X16" s="46">
        <v>2.5883432500000001E-2</v>
      </c>
      <c r="Y16" s="46">
        <v>8.3880440529035035E-3</v>
      </c>
      <c r="Z16" s="46">
        <v>6.4086752999999996E-3</v>
      </c>
      <c r="AA16" s="46">
        <f t="shared" si="6"/>
        <v>-0.11118349871967108</v>
      </c>
      <c r="AB16" s="46">
        <v>-1.5237237642981346E-3</v>
      </c>
      <c r="AC16" s="46">
        <v>-0.10965977495537295</v>
      </c>
      <c r="AD16" s="92">
        <f t="shared" si="7"/>
        <v>0.98724226553674521</v>
      </c>
      <c r="AE16" s="92">
        <f t="shared" si="8"/>
        <v>0</v>
      </c>
      <c r="AF16" s="92">
        <f t="shared" si="9"/>
        <v>0</v>
      </c>
      <c r="AG16" s="92">
        <f t="shared" si="10"/>
        <v>0.98724226553674521</v>
      </c>
      <c r="AH16" s="92">
        <f t="shared" si="4"/>
        <v>0.19359943595290349</v>
      </c>
      <c r="AI16" s="92">
        <f t="shared" si="5"/>
        <v>1.1808417014896486</v>
      </c>
    </row>
    <row r="17" spans="1:35" x14ac:dyDescent="0.3">
      <c r="A17" s="3" t="s">
        <v>22</v>
      </c>
      <c r="B17" s="84" t="s">
        <v>141</v>
      </c>
      <c r="C17" s="46">
        <v>0.19422721843614432</v>
      </c>
      <c r="D17" s="46">
        <v>3.1967934988226303E-2</v>
      </c>
      <c r="E17" s="46">
        <v>4.3412016562998215E-2</v>
      </c>
      <c r="F17" s="46">
        <v>0.26960716998736883</v>
      </c>
      <c r="G17" s="46">
        <v>4.3090005199186987E-2</v>
      </c>
      <c r="H17" s="46">
        <v>8.2702254472546055E-4</v>
      </c>
      <c r="I17" s="46">
        <v>0</v>
      </c>
      <c r="J17" s="46"/>
      <c r="K17" s="46"/>
      <c r="L17" s="46"/>
      <c r="M17" s="46"/>
      <c r="N17" s="46"/>
      <c r="O17" s="46"/>
      <c r="P17" s="46"/>
      <c r="Q17" s="46"/>
      <c r="R17" s="46"/>
      <c r="S17" s="46"/>
      <c r="T17" s="46"/>
      <c r="U17" s="46"/>
      <c r="V17" s="46"/>
      <c r="W17" s="46">
        <v>4.5290133900000001E-2</v>
      </c>
      <c r="X17" s="46">
        <v>1.56739415E-2</v>
      </c>
      <c r="Y17" s="46">
        <v>2.5106562934763162E-3</v>
      </c>
      <c r="Z17" s="46">
        <v>1.9755122599999998E-3</v>
      </c>
      <c r="AA17" s="46">
        <f t="shared" si="6"/>
        <v>-3.5895032538112263E-2</v>
      </c>
      <c r="AB17" s="46">
        <v>-8.2872640732522358E-4</v>
      </c>
      <c r="AC17" s="46">
        <v>-3.5066306130787039E-2</v>
      </c>
      <c r="AD17" s="92">
        <f t="shared" si="7"/>
        <v>0.31352419773128126</v>
      </c>
      <c r="AE17" s="92">
        <f t="shared" si="8"/>
        <v>0</v>
      </c>
      <c r="AF17" s="92">
        <f t="shared" si="9"/>
        <v>0</v>
      </c>
      <c r="AG17" s="92">
        <f t="shared" si="10"/>
        <v>0.31352419773128126</v>
      </c>
      <c r="AH17" s="92">
        <f t="shared" si="4"/>
        <v>6.5450243953476317E-2</v>
      </c>
      <c r="AI17" s="92">
        <f t="shared" si="5"/>
        <v>0.37897444168475758</v>
      </c>
    </row>
    <row r="18" spans="1:35" x14ac:dyDescent="0.3">
      <c r="A18" s="3" t="s">
        <v>23</v>
      </c>
      <c r="B18" s="84" t="s">
        <v>67</v>
      </c>
      <c r="C18" s="46">
        <v>8.5923789433800581E-5</v>
      </c>
      <c r="D18" s="46">
        <v>3.0795768068201128E-5</v>
      </c>
      <c r="E18" s="46">
        <v>9.9101863382824421E-6</v>
      </c>
      <c r="F18" s="46">
        <v>1.2662974384028414E-4</v>
      </c>
      <c r="G18" s="46">
        <v>2.9816442008149049E-5</v>
      </c>
      <c r="H18" s="46">
        <v>9.3040536409806915E-7</v>
      </c>
      <c r="I18" s="46">
        <v>0</v>
      </c>
      <c r="J18" s="46"/>
      <c r="K18" s="46"/>
      <c r="L18" s="46"/>
      <c r="M18" s="46"/>
      <c r="N18" s="46"/>
      <c r="O18" s="46"/>
      <c r="P18" s="46"/>
      <c r="Q18" s="46"/>
      <c r="R18" s="46"/>
      <c r="S18" s="46"/>
      <c r="T18" s="46"/>
      <c r="U18" s="46"/>
      <c r="V18" s="46"/>
      <c r="W18" s="46">
        <v>1.1430443309999999E-6</v>
      </c>
      <c r="X18" s="46">
        <v>1.509922575E-5</v>
      </c>
      <c r="Y18" s="46">
        <v>1.7711919020263692E-5</v>
      </c>
      <c r="Z18" s="46">
        <v>2.8298744999999998E-7</v>
      </c>
      <c r="AA18" s="46">
        <f t="shared" si="6"/>
        <v>-1.4899506619224363E-5</v>
      </c>
      <c r="AB18" s="46">
        <v>-2.7207079969979984E-7</v>
      </c>
      <c r="AC18" s="46">
        <v>-1.4627435819524564E-5</v>
      </c>
      <c r="AD18" s="92">
        <f t="shared" si="7"/>
        <v>1.5737659121253125E-4</v>
      </c>
      <c r="AE18" s="92">
        <f t="shared" si="8"/>
        <v>0</v>
      </c>
      <c r="AF18" s="92">
        <f t="shared" si="9"/>
        <v>0</v>
      </c>
      <c r="AG18" s="92">
        <f t="shared" si="10"/>
        <v>1.5737659121253125E-4</v>
      </c>
      <c r="AH18" s="92">
        <f t="shared" si="4"/>
        <v>3.4237176551263691E-5</v>
      </c>
      <c r="AI18" s="92">
        <f t="shared" si="5"/>
        <v>1.9161376776379493E-4</v>
      </c>
    </row>
    <row r="19" spans="1:35" x14ac:dyDescent="0.3">
      <c r="A19" s="3" t="s">
        <v>24</v>
      </c>
      <c r="B19" s="84" t="s">
        <v>48</v>
      </c>
      <c r="C19" s="46">
        <v>492.64090525249173</v>
      </c>
      <c r="D19" s="46">
        <v>133.79857010675732</v>
      </c>
      <c r="E19" s="46">
        <v>85.656185454091741</v>
      </c>
      <c r="F19" s="46">
        <v>712.09566081334083</v>
      </c>
      <c r="G19" s="46">
        <v>161.80250646426828</v>
      </c>
      <c r="H19" s="46">
        <v>5.5355902450645811</v>
      </c>
      <c r="I19" s="46">
        <v>0</v>
      </c>
      <c r="J19" s="46"/>
      <c r="K19" s="46"/>
      <c r="L19" s="46"/>
      <c r="M19" s="46"/>
      <c r="N19" s="46"/>
      <c r="O19" s="46"/>
      <c r="P19" s="46"/>
      <c r="Q19" s="46"/>
      <c r="R19" s="46"/>
      <c r="S19" s="46"/>
      <c r="T19" s="46"/>
      <c r="U19" s="46"/>
      <c r="V19" s="46"/>
      <c r="W19" s="46">
        <v>42.884519699999998</v>
      </c>
      <c r="X19" s="46">
        <v>65.601702500000002</v>
      </c>
      <c r="Y19" s="46">
        <v>3.8993306117049973</v>
      </c>
      <c r="Z19" s="46">
        <v>3.46718875</v>
      </c>
      <c r="AA19" s="46">
        <f t="shared" si="6"/>
        <v>-101.45397609665619</v>
      </c>
      <c r="AB19" s="46">
        <v>-6.4333039849864511</v>
      </c>
      <c r="AC19" s="46">
        <v>-95.020672111669739</v>
      </c>
      <c r="AD19" s="92">
        <f t="shared" si="7"/>
        <v>879.43375752267366</v>
      </c>
      <c r="AE19" s="92">
        <f t="shared" si="8"/>
        <v>0</v>
      </c>
      <c r="AF19" s="92">
        <f t="shared" si="9"/>
        <v>0</v>
      </c>
      <c r="AG19" s="92">
        <f t="shared" si="10"/>
        <v>879.43375752267366</v>
      </c>
      <c r="AH19" s="92">
        <f t="shared" si="4"/>
        <v>115.852741561705</v>
      </c>
      <c r="AI19" s="92">
        <f t="shared" si="5"/>
        <v>995.28649908437865</v>
      </c>
    </row>
    <row r="20" spans="1:35" x14ac:dyDescent="0.3">
      <c r="A20" s="3" t="s">
        <v>165</v>
      </c>
      <c r="B20" s="84" t="s">
        <v>145</v>
      </c>
      <c r="C20" s="46">
        <v>6.3421529507349117</v>
      </c>
      <c r="D20" s="46">
        <v>0.55160695158313455</v>
      </c>
      <c r="E20" s="46">
        <v>-1.2093904762931253</v>
      </c>
      <c r="F20" s="46">
        <v>5.6843694260249205</v>
      </c>
      <c r="G20" s="46">
        <v>0.77265610288459352</v>
      </c>
      <c r="H20" s="46">
        <v>4.3590290704712903E-2</v>
      </c>
      <c r="I20" s="46">
        <v>0</v>
      </c>
      <c r="J20" s="46"/>
      <c r="K20" s="46"/>
      <c r="L20" s="46"/>
      <c r="M20" s="46"/>
      <c r="N20" s="46"/>
      <c r="O20" s="46"/>
      <c r="P20" s="46"/>
      <c r="Q20" s="46"/>
      <c r="R20" s="46"/>
      <c r="S20" s="46"/>
      <c r="T20" s="46"/>
      <c r="U20" s="46"/>
      <c r="V20" s="46"/>
      <c r="W20" s="46">
        <v>9.2414427600000001E-2</v>
      </c>
      <c r="X20" s="46">
        <v>0.27045397500000001</v>
      </c>
      <c r="Y20" s="46">
        <v>4.726708713339222E-2</v>
      </c>
      <c r="Z20" s="46">
        <v>0.24173950600000002</v>
      </c>
      <c r="AA20" s="46">
        <f t="shared" si="6"/>
        <v>-0.8265223877883171</v>
      </c>
      <c r="AB20" s="46">
        <v>-2.0323388509864926E-2</v>
      </c>
      <c r="AC20" s="46">
        <v>-0.80619899927845218</v>
      </c>
      <c r="AD20" s="92">
        <f t="shared" si="7"/>
        <v>6.500615819614227</v>
      </c>
      <c r="AE20" s="92">
        <f t="shared" si="8"/>
        <v>0</v>
      </c>
      <c r="AF20" s="92">
        <f t="shared" si="9"/>
        <v>0</v>
      </c>
      <c r="AG20" s="92">
        <f t="shared" si="10"/>
        <v>6.500615819614227</v>
      </c>
      <c r="AH20" s="92">
        <f t="shared" si="4"/>
        <v>0.65187499573339225</v>
      </c>
      <c r="AI20" s="92">
        <f t="shared" si="5"/>
        <v>7.152490815347619</v>
      </c>
    </row>
    <row r="21" spans="1:35" x14ac:dyDescent="0.3">
      <c r="A21" s="4" t="s">
        <v>26</v>
      </c>
      <c r="B21" s="84" t="s">
        <v>27</v>
      </c>
      <c r="C21" s="46">
        <v>103.19857906084964</v>
      </c>
      <c r="D21" s="46">
        <v>2.1031141280190706</v>
      </c>
      <c r="E21" s="46">
        <v>27.022449556563771</v>
      </c>
      <c r="F21" s="46">
        <v>132.32414274543248</v>
      </c>
      <c r="G21" s="46">
        <v>2.3668810052914635</v>
      </c>
      <c r="H21" s="46">
        <v>6.4123480366554091</v>
      </c>
      <c r="I21" s="46">
        <v>0</v>
      </c>
      <c r="J21" s="46"/>
      <c r="K21" s="46"/>
      <c r="L21" s="46"/>
      <c r="M21" s="46"/>
      <c r="N21" s="46"/>
      <c r="O21" s="46"/>
      <c r="P21" s="46"/>
      <c r="Q21" s="46"/>
      <c r="R21" s="46"/>
      <c r="S21" s="46"/>
      <c r="T21" s="46"/>
      <c r="U21" s="46"/>
      <c r="V21" s="46"/>
      <c r="W21" s="46">
        <v>0.24398272799999998</v>
      </c>
      <c r="X21" s="46">
        <v>1.0311610000000002</v>
      </c>
      <c r="Y21" s="46">
        <v>0.60452478271412347</v>
      </c>
      <c r="Z21" s="46">
        <v>4.3810905703194902E-2</v>
      </c>
      <c r="AA21" s="46">
        <f t="shared" si="6"/>
        <v>-20.326028468301288</v>
      </c>
      <c r="AB21" s="46">
        <v>-0.61195579704118908</v>
      </c>
      <c r="AC21" s="46">
        <v>-19.714072671260098</v>
      </c>
      <c r="AD21" s="92">
        <f t="shared" si="7"/>
        <v>141.10337178737936</v>
      </c>
      <c r="AE21" s="92">
        <f t="shared" si="8"/>
        <v>0</v>
      </c>
      <c r="AF21" s="92">
        <f t="shared" si="9"/>
        <v>0</v>
      </c>
      <c r="AG21" s="92">
        <f t="shared" si="10"/>
        <v>141.10337178737936</v>
      </c>
      <c r="AH21" s="92">
        <f t="shared" si="4"/>
        <v>1.9234794164173183</v>
      </c>
      <c r="AI21" s="92">
        <f t="shared" si="5"/>
        <v>143.02685120379667</v>
      </c>
    </row>
    <row r="22" spans="1:35" x14ac:dyDescent="0.3">
      <c r="A22" s="4" t="s">
        <v>28</v>
      </c>
      <c r="B22" s="84" t="s">
        <v>27</v>
      </c>
      <c r="C22" s="46">
        <v>0.17769870319490019</v>
      </c>
      <c r="D22" s="46">
        <v>0</v>
      </c>
      <c r="E22" s="46">
        <v>2.6019251423206509</v>
      </c>
      <c r="F22" s="46">
        <v>2.7796238455155509</v>
      </c>
      <c r="G22" s="46">
        <v>0</v>
      </c>
      <c r="H22" s="46">
        <v>-2.6019251423206509</v>
      </c>
      <c r="I22" s="46">
        <v>0</v>
      </c>
      <c r="J22" s="46"/>
      <c r="K22" s="46"/>
      <c r="L22" s="46"/>
      <c r="M22" s="46"/>
      <c r="N22" s="46"/>
      <c r="O22" s="46"/>
      <c r="P22" s="46"/>
      <c r="Q22" s="46"/>
      <c r="R22" s="46"/>
      <c r="S22" s="46"/>
      <c r="T22" s="46"/>
      <c r="U22" s="46"/>
      <c r="V22" s="46"/>
      <c r="W22" s="46">
        <v>0</v>
      </c>
      <c r="X22" s="46">
        <v>0</v>
      </c>
      <c r="Y22" s="46">
        <v>-0.17396703042780728</v>
      </c>
      <c r="Z22" s="46">
        <v>-1.7769870319490021E-4</v>
      </c>
      <c r="AA22" s="46">
        <f t="shared" si="6"/>
        <v>0</v>
      </c>
      <c r="AB22" s="46">
        <v>0</v>
      </c>
      <c r="AC22" s="46">
        <v>0</v>
      </c>
      <c r="AD22" s="92">
        <f t="shared" si="7"/>
        <v>0.1776987031949</v>
      </c>
      <c r="AE22" s="92">
        <f t="shared" si="8"/>
        <v>0</v>
      </c>
      <c r="AF22" s="92">
        <f t="shared" si="9"/>
        <v>0</v>
      </c>
      <c r="AG22" s="92">
        <f t="shared" si="10"/>
        <v>0.1776987031949</v>
      </c>
      <c r="AH22" s="92">
        <f t="shared" si="4"/>
        <v>-0.17414472913100218</v>
      </c>
      <c r="AI22" s="92">
        <f t="shared" si="5"/>
        <v>3.553974063897819E-3</v>
      </c>
    </row>
    <row r="23" spans="1:35" x14ac:dyDescent="0.3">
      <c r="A23" s="4" t="s">
        <v>29</v>
      </c>
      <c r="B23" s="84" t="s">
        <v>27</v>
      </c>
      <c r="C23" s="46">
        <v>103.37627776404456</v>
      </c>
      <c r="D23" s="46">
        <v>2.1031141280190706</v>
      </c>
      <c r="E23" s="46">
        <v>29.62437469888442</v>
      </c>
      <c r="F23" s="46">
        <v>135.10376659094806</v>
      </c>
      <c r="G23" s="46">
        <v>2.3668810052914635</v>
      </c>
      <c r="H23" s="46">
        <v>3.8104228943347578</v>
      </c>
      <c r="I23" s="46">
        <v>0</v>
      </c>
      <c r="J23" s="46"/>
      <c r="K23" s="46"/>
      <c r="L23" s="46"/>
      <c r="M23" s="46"/>
      <c r="N23" s="46"/>
      <c r="O23" s="46"/>
      <c r="P23" s="46"/>
      <c r="Q23" s="46"/>
      <c r="R23" s="46"/>
      <c r="S23" s="46"/>
      <c r="T23" s="46"/>
      <c r="U23" s="46"/>
      <c r="V23" s="46"/>
      <c r="W23" s="46">
        <v>0.24398272799999998</v>
      </c>
      <c r="X23" s="46">
        <v>1.0311610000000002</v>
      </c>
      <c r="Y23" s="46">
        <v>0.43055775228631621</v>
      </c>
      <c r="Z23" s="46">
        <v>4.3633207E-2</v>
      </c>
      <c r="AA23" s="46">
        <f t="shared" si="6"/>
        <v>-20.326028468301288</v>
      </c>
      <c r="AB23" s="46">
        <v>-0.61195579704118908</v>
      </c>
      <c r="AC23" s="46">
        <v>-19.714072671260098</v>
      </c>
      <c r="AD23" s="92">
        <f t="shared" si="7"/>
        <v>141.28107049057428</v>
      </c>
      <c r="AE23" s="92">
        <f t="shared" si="8"/>
        <v>0</v>
      </c>
      <c r="AF23" s="92">
        <f t="shared" si="9"/>
        <v>0</v>
      </c>
      <c r="AG23" s="92">
        <f t="shared" si="10"/>
        <v>141.28107049057428</v>
      </c>
      <c r="AH23" s="92">
        <f t="shared" si="4"/>
        <v>1.7493346872863165</v>
      </c>
      <c r="AI23" s="92">
        <f t="shared" si="5"/>
        <v>143.03040517786059</v>
      </c>
    </row>
    <row r="24" spans="1:35" x14ac:dyDescent="0.3">
      <c r="A24" s="4" t="s">
        <v>30</v>
      </c>
      <c r="B24" s="84" t="s">
        <v>27</v>
      </c>
      <c r="C24" s="46">
        <v>483.84664844100655</v>
      </c>
      <c r="D24" s="46">
        <v>133.80058417168163</v>
      </c>
      <c r="E24" s="46">
        <v>85.532937269515813</v>
      </c>
      <c r="F24" s="46">
        <v>703.18016988220404</v>
      </c>
      <c r="G24" s="46">
        <v>161.80563610223578</v>
      </c>
      <c r="H24" s="46">
        <v>5.6593076491048633</v>
      </c>
      <c r="I24" s="46">
        <v>0</v>
      </c>
      <c r="J24" s="46"/>
      <c r="K24" s="46"/>
      <c r="L24" s="46"/>
      <c r="M24" s="46"/>
      <c r="N24" s="46"/>
      <c r="O24" s="46"/>
      <c r="P24" s="46"/>
      <c r="Q24" s="46"/>
      <c r="R24" s="46"/>
      <c r="S24" s="46"/>
      <c r="T24" s="46"/>
      <c r="U24" s="46"/>
      <c r="V24" s="46"/>
      <c r="W24" s="46">
        <v>42.8847375</v>
      </c>
      <c r="X24" s="46">
        <v>65.60269000000001</v>
      </c>
      <c r="Y24" s="46">
        <v>3.8997274870332315</v>
      </c>
      <c r="Z24" s="46">
        <v>3.5056882686014466</v>
      </c>
      <c r="AA24" s="46">
        <f t="shared" si="6"/>
        <v>-101.45459656959925</v>
      </c>
      <c r="AB24" s="46">
        <v>-6.4333104597431339</v>
      </c>
      <c r="AC24" s="46">
        <v>-95.021286109856106</v>
      </c>
      <c r="AD24" s="92">
        <f t="shared" si="7"/>
        <v>870.64511363354472</v>
      </c>
      <c r="AE24" s="92">
        <f t="shared" si="8"/>
        <v>0</v>
      </c>
      <c r="AF24" s="92">
        <f t="shared" si="9"/>
        <v>0</v>
      </c>
      <c r="AG24" s="92">
        <f t="shared" si="10"/>
        <v>870.64511363354472</v>
      </c>
      <c r="AH24" s="92">
        <f t="shared" si="4"/>
        <v>115.89284325563469</v>
      </c>
      <c r="AI24" s="92">
        <f t="shared" si="5"/>
        <v>986.53795688917944</v>
      </c>
    </row>
    <row r="25" spans="1:35" x14ac:dyDescent="0.3">
      <c r="A25" s="4" t="s">
        <v>31</v>
      </c>
      <c r="B25" s="84" t="s">
        <v>27</v>
      </c>
      <c r="C25" s="46">
        <v>38.221678601446541</v>
      </c>
      <c r="D25" s="46">
        <v>0</v>
      </c>
      <c r="E25" s="46">
        <v>0.12369818087739945</v>
      </c>
      <c r="F25" s="46">
        <v>38.345376782323939</v>
      </c>
      <c r="G25" s="46">
        <v>0</v>
      </c>
      <c r="H25" s="46">
        <v>-0.12369818087739945</v>
      </c>
      <c r="I25" s="46">
        <v>0</v>
      </c>
      <c r="J25" s="46"/>
      <c r="K25" s="46"/>
      <c r="L25" s="46"/>
      <c r="M25" s="46"/>
      <c r="N25" s="46"/>
      <c r="O25" s="46"/>
      <c r="P25" s="46"/>
      <c r="Q25" s="46"/>
      <c r="R25" s="46"/>
      <c r="S25" s="46"/>
      <c r="T25" s="46"/>
      <c r="U25" s="46"/>
      <c r="V25" s="46"/>
      <c r="W25" s="46">
        <v>0</v>
      </c>
      <c r="X25" s="46">
        <v>0</v>
      </c>
      <c r="Y25" s="46">
        <v>-37.419023350816161</v>
      </c>
      <c r="Z25" s="46">
        <v>-3.8221678601446547E-2</v>
      </c>
      <c r="AA25" s="46">
        <f t="shared" si="6"/>
        <v>0</v>
      </c>
      <c r="AB25" s="46">
        <v>0</v>
      </c>
      <c r="AC25" s="46">
        <v>0</v>
      </c>
      <c r="AD25" s="92">
        <f t="shared" si="7"/>
        <v>38.221678601446541</v>
      </c>
      <c r="AE25" s="92">
        <f t="shared" si="8"/>
        <v>0</v>
      </c>
      <c r="AF25" s="92">
        <f t="shared" si="9"/>
        <v>0</v>
      </c>
      <c r="AG25" s="92">
        <f t="shared" si="10"/>
        <v>38.221678601446541</v>
      </c>
      <c r="AH25" s="92">
        <f t="shared" si="4"/>
        <v>-37.457245029417606</v>
      </c>
      <c r="AI25" s="92">
        <f t="shared" si="5"/>
        <v>0.7644335720289348</v>
      </c>
    </row>
    <row r="26" spans="1:35" x14ac:dyDescent="0.3">
      <c r="A26" s="4" t="s">
        <v>32</v>
      </c>
      <c r="B26" s="84" t="s">
        <v>27</v>
      </c>
      <c r="C26" s="46">
        <v>522.06832704245312</v>
      </c>
      <c r="D26" s="46">
        <v>133.80058417168163</v>
      </c>
      <c r="E26" s="46">
        <v>85.656635450393225</v>
      </c>
      <c r="F26" s="46">
        <v>741.52554666452795</v>
      </c>
      <c r="G26" s="46">
        <v>161.80563610223578</v>
      </c>
      <c r="H26" s="46">
        <v>5.5356094682274639</v>
      </c>
      <c r="I26" s="46">
        <v>0</v>
      </c>
      <c r="J26" s="46"/>
      <c r="K26" s="46"/>
      <c r="L26" s="46"/>
      <c r="M26" s="46"/>
      <c r="N26" s="46"/>
      <c r="O26" s="46"/>
      <c r="P26" s="46"/>
      <c r="Q26" s="46"/>
      <c r="R26" s="46"/>
      <c r="S26" s="46"/>
      <c r="T26" s="46"/>
      <c r="U26" s="46"/>
      <c r="V26" s="46"/>
      <c r="W26" s="46">
        <v>42.8847375</v>
      </c>
      <c r="X26" s="46">
        <v>65.60269000000001</v>
      </c>
      <c r="Y26" s="46">
        <v>-33.519295863782929</v>
      </c>
      <c r="Z26" s="46">
        <v>3.4674665899999999</v>
      </c>
      <c r="AA26" s="46">
        <f t="shared" si="6"/>
        <v>-101.45459656959925</v>
      </c>
      <c r="AB26" s="46">
        <v>-6.4333104597431339</v>
      </c>
      <c r="AC26" s="46">
        <v>-95.021286109856106</v>
      </c>
      <c r="AD26" s="92">
        <f t="shared" si="7"/>
        <v>908.86679223499118</v>
      </c>
      <c r="AE26" s="92">
        <f t="shared" si="8"/>
        <v>0</v>
      </c>
      <c r="AF26" s="92">
        <f t="shared" si="9"/>
        <v>0</v>
      </c>
      <c r="AG26" s="92">
        <f t="shared" si="10"/>
        <v>908.86679223499118</v>
      </c>
      <c r="AH26" s="92">
        <f t="shared" si="4"/>
        <v>78.435598226217081</v>
      </c>
      <c r="AI26" s="92">
        <f t="shared" si="5"/>
        <v>987.30239046120823</v>
      </c>
    </row>
    <row r="27" spans="1:35" x14ac:dyDescent="0.3">
      <c r="A27" s="4" t="s">
        <v>33</v>
      </c>
      <c r="B27" s="84" t="s">
        <v>8</v>
      </c>
      <c r="C27" s="46">
        <v>0</v>
      </c>
      <c r="D27" s="46">
        <v>0</v>
      </c>
      <c r="E27" s="46">
        <v>0</v>
      </c>
      <c r="F27" s="46">
        <v>0</v>
      </c>
      <c r="G27" s="46">
        <v>0</v>
      </c>
      <c r="H27" s="46">
        <v>0</v>
      </c>
      <c r="I27" s="46">
        <v>0</v>
      </c>
      <c r="J27" s="46"/>
      <c r="K27" s="46"/>
      <c r="L27" s="46"/>
      <c r="M27" s="46"/>
      <c r="N27" s="46"/>
      <c r="O27" s="46"/>
      <c r="P27" s="46"/>
      <c r="Q27" s="46"/>
      <c r="R27" s="46"/>
      <c r="S27" s="46"/>
      <c r="T27" s="46"/>
      <c r="U27" s="46"/>
      <c r="V27" s="46"/>
      <c r="W27" s="46">
        <v>0</v>
      </c>
      <c r="X27" s="46">
        <v>0</v>
      </c>
      <c r="Y27" s="46">
        <v>0</v>
      </c>
      <c r="Z27" s="46">
        <v>0</v>
      </c>
      <c r="AA27" s="46">
        <f t="shared" si="6"/>
        <v>0</v>
      </c>
      <c r="AB27" s="46">
        <v>0</v>
      </c>
      <c r="AC27" s="46">
        <v>0</v>
      </c>
      <c r="AD27" s="92">
        <f t="shared" si="7"/>
        <v>0</v>
      </c>
      <c r="AE27" s="92">
        <f t="shared" si="8"/>
        <v>0</v>
      </c>
      <c r="AF27" s="92">
        <f t="shared" si="9"/>
        <v>0</v>
      </c>
      <c r="AG27" s="92">
        <f t="shared" si="10"/>
        <v>0</v>
      </c>
      <c r="AH27" s="92">
        <f t="shared" si="4"/>
        <v>0</v>
      </c>
      <c r="AI27" s="92">
        <f t="shared" si="5"/>
        <v>0</v>
      </c>
    </row>
    <row r="28" spans="1:35" x14ac:dyDescent="0.3">
      <c r="A28" s="4" t="s">
        <v>34</v>
      </c>
      <c r="B28" s="84" t="s">
        <v>27</v>
      </c>
      <c r="C28" s="46">
        <v>0</v>
      </c>
      <c r="D28" s="46">
        <v>0</v>
      </c>
      <c r="E28" s="46">
        <v>0</v>
      </c>
      <c r="F28" s="46">
        <v>0</v>
      </c>
      <c r="G28" s="46">
        <v>0</v>
      </c>
      <c r="H28" s="46">
        <v>0</v>
      </c>
      <c r="I28" s="46">
        <v>0</v>
      </c>
      <c r="J28" s="46"/>
      <c r="K28" s="46"/>
      <c r="L28" s="46"/>
      <c r="M28" s="46"/>
      <c r="N28" s="46"/>
      <c r="O28" s="46"/>
      <c r="P28" s="46"/>
      <c r="Q28" s="46"/>
      <c r="R28" s="46"/>
      <c r="S28" s="46"/>
      <c r="T28" s="46"/>
      <c r="U28" s="46"/>
      <c r="V28" s="46"/>
      <c r="W28" s="46">
        <v>0</v>
      </c>
      <c r="X28" s="46">
        <v>0</v>
      </c>
      <c r="Y28" s="46">
        <v>0</v>
      </c>
      <c r="Z28" s="46">
        <v>0</v>
      </c>
      <c r="AA28" s="46">
        <f t="shared" si="6"/>
        <v>0</v>
      </c>
      <c r="AB28" s="46">
        <v>0</v>
      </c>
      <c r="AC28" s="46">
        <v>0</v>
      </c>
      <c r="AD28" s="92">
        <f t="shared" si="7"/>
        <v>0</v>
      </c>
      <c r="AE28" s="92">
        <f t="shared" si="8"/>
        <v>0</v>
      </c>
      <c r="AF28" s="92">
        <f t="shared" si="9"/>
        <v>0</v>
      </c>
      <c r="AG28" s="92">
        <f t="shared" si="10"/>
        <v>0</v>
      </c>
      <c r="AH28" s="92">
        <f t="shared" si="4"/>
        <v>0</v>
      </c>
      <c r="AI28" s="92">
        <f t="shared" si="5"/>
        <v>0</v>
      </c>
    </row>
    <row r="29" spans="1:35" x14ac:dyDescent="0.3">
      <c r="A29" s="4" t="s">
        <v>35</v>
      </c>
      <c r="B29" s="84" t="s">
        <v>27</v>
      </c>
      <c r="C29" s="46">
        <v>0</v>
      </c>
      <c r="D29" s="46">
        <v>0</v>
      </c>
      <c r="E29" s="46">
        <v>0</v>
      </c>
      <c r="F29" s="46">
        <v>0</v>
      </c>
      <c r="G29" s="46">
        <v>0</v>
      </c>
      <c r="H29" s="46">
        <v>0</v>
      </c>
      <c r="I29" s="46">
        <v>0</v>
      </c>
      <c r="J29" s="46"/>
      <c r="K29" s="46"/>
      <c r="L29" s="46"/>
      <c r="M29" s="46"/>
      <c r="N29" s="46"/>
      <c r="O29" s="46"/>
      <c r="P29" s="46"/>
      <c r="Q29" s="46"/>
      <c r="R29" s="46"/>
      <c r="S29" s="46"/>
      <c r="T29" s="46"/>
      <c r="U29" s="46"/>
      <c r="V29" s="46"/>
      <c r="W29" s="46">
        <v>0</v>
      </c>
      <c r="X29" s="46">
        <v>0</v>
      </c>
      <c r="Y29" s="46">
        <v>0</v>
      </c>
      <c r="Z29" s="46">
        <v>0</v>
      </c>
      <c r="AA29" s="46">
        <f t="shared" si="6"/>
        <v>0</v>
      </c>
      <c r="AB29" s="46">
        <v>0</v>
      </c>
      <c r="AC29" s="46">
        <v>0</v>
      </c>
      <c r="AD29" s="92">
        <f t="shared" si="7"/>
        <v>0</v>
      </c>
      <c r="AE29" s="92">
        <f t="shared" si="8"/>
        <v>0</v>
      </c>
      <c r="AF29" s="92">
        <f t="shared" si="9"/>
        <v>0</v>
      </c>
      <c r="AG29" s="92">
        <f t="shared" si="10"/>
        <v>0</v>
      </c>
      <c r="AH29" s="92">
        <f t="shared" si="4"/>
        <v>0</v>
      </c>
      <c r="AI29" s="92">
        <f t="shared" si="5"/>
        <v>0</v>
      </c>
    </row>
    <row r="30" spans="1:35" x14ac:dyDescent="0.3">
      <c r="A30" s="4" t="s">
        <v>36</v>
      </c>
      <c r="B30" s="84" t="s">
        <v>37</v>
      </c>
      <c r="C30" s="46" t="s">
        <v>321</v>
      </c>
      <c r="D30" s="46" t="s">
        <v>321</v>
      </c>
      <c r="E30" s="46" t="s">
        <v>321</v>
      </c>
      <c r="F30" s="46" t="s">
        <v>321</v>
      </c>
      <c r="G30" s="46" t="s">
        <v>321</v>
      </c>
      <c r="H30" s="46" t="s">
        <v>321</v>
      </c>
      <c r="I30" s="46" t="s">
        <v>321</v>
      </c>
      <c r="J30" s="46"/>
      <c r="K30" s="46"/>
      <c r="L30" s="46"/>
      <c r="M30" s="46"/>
      <c r="N30" s="46"/>
      <c r="O30" s="46"/>
      <c r="P30" s="46"/>
      <c r="Q30" s="46"/>
      <c r="R30" s="46"/>
      <c r="S30" s="46"/>
      <c r="T30" s="46"/>
      <c r="U30" s="46"/>
      <c r="V30" s="46"/>
      <c r="W30" s="46" t="s">
        <v>321</v>
      </c>
      <c r="X30" s="46" t="s">
        <v>321</v>
      </c>
      <c r="Y30" s="46" t="s">
        <v>321</v>
      </c>
      <c r="Z30" s="46" t="s">
        <v>321</v>
      </c>
      <c r="AA30" s="46">
        <f t="shared" si="6"/>
        <v>0</v>
      </c>
      <c r="AB30" s="46" t="s">
        <v>321</v>
      </c>
      <c r="AC30" s="46" t="s">
        <v>321</v>
      </c>
      <c r="AD30" s="92" t="e">
        <f t="shared" si="7"/>
        <v>#VALUE!</v>
      </c>
      <c r="AE30" s="92">
        <f t="shared" si="8"/>
        <v>0</v>
      </c>
      <c r="AF30" s="92">
        <f t="shared" si="9"/>
        <v>0</v>
      </c>
      <c r="AG30" s="92" t="e">
        <f t="shared" si="10"/>
        <v>#VALUE!</v>
      </c>
      <c r="AH30" s="92">
        <f t="shared" si="4"/>
        <v>0</v>
      </c>
      <c r="AI30" s="92" t="e">
        <f t="shared" si="5"/>
        <v>#VALUE!</v>
      </c>
    </row>
    <row r="31" spans="1:35" x14ac:dyDescent="0.3">
      <c r="A31" s="4" t="s">
        <v>38</v>
      </c>
      <c r="B31" s="84" t="s">
        <v>39</v>
      </c>
      <c r="C31" s="46">
        <v>1.1493674044958716E-3</v>
      </c>
      <c r="D31" s="46">
        <v>8.5118574996041285E-4</v>
      </c>
      <c r="E31" s="46">
        <v>4.5150815609763502E-4</v>
      </c>
      <c r="F31" s="46">
        <v>2.4520613105539196E-3</v>
      </c>
      <c r="G31" s="46">
        <v>1.005506245343008E-3</v>
      </c>
      <c r="H31" s="46">
        <v>1.0964394733401766E-5</v>
      </c>
      <c r="I31" s="46">
        <v>0</v>
      </c>
      <c r="J31" s="46"/>
      <c r="K31" s="46"/>
      <c r="L31" s="46"/>
      <c r="M31" s="46"/>
      <c r="N31" s="46"/>
      <c r="O31" s="46"/>
      <c r="P31" s="46"/>
      <c r="Q31" s="46"/>
      <c r="R31" s="46"/>
      <c r="S31" s="46"/>
      <c r="T31" s="46"/>
      <c r="U31" s="46"/>
      <c r="V31" s="46"/>
      <c r="W31" s="46">
        <v>2.8861762050000003E-4</v>
      </c>
      <c r="X31" s="46">
        <v>4.1733804999999997E-4</v>
      </c>
      <c r="Y31" s="46">
        <v>2.1609334600331752E-5</v>
      </c>
      <c r="Z31" s="46">
        <v>1.86981784E-5</v>
      </c>
      <c r="AA31" s="46">
        <f t="shared" ref="AA31:AA43" si="11">SUM(AB31:AC31)</f>
        <v>-4.2451400002982545E-4</v>
      </c>
      <c r="AB31" s="46">
        <v>-2.6389582999133796E-5</v>
      </c>
      <c r="AC31" s="46">
        <v>-3.9812441703069163E-4</v>
      </c>
      <c r="AD31" s="92">
        <f t="shared" si="7"/>
        <v>3.4685319506303292E-3</v>
      </c>
      <c r="AE31" s="92">
        <f t="shared" si="8"/>
        <v>0</v>
      </c>
      <c r="AF31" s="92">
        <f t="shared" si="9"/>
        <v>0</v>
      </c>
      <c r="AG31" s="92">
        <f t="shared" si="10"/>
        <v>3.4685319506303292E-3</v>
      </c>
      <c r="AH31" s="92">
        <f t="shared" si="4"/>
        <v>7.4626318350033173E-4</v>
      </c>
      <c r="AI31" s="92">
        <f t="shared" si="5"/>
        <v>4.2147951341306609E-3</v>
      </c>
    </row>
    <row r="32" spans="1:35" x14ac:dyDescent="0.3">
      <c r="A32" s="4" t="s">
        <v>40</v>
      </c>
      <c r="B32" s="84" t="s">
        <v>39</v>
      </c>
      <c r="C32" s="46">
        <v>3.7055777408254138</v>
      </c>
      <c r="D32" s="46">
        <v>6.6496495013559631</v>
      </c>
      <c r="E32" s="46">
        <v>1.7388796185652817</v>
      </c>
      <c r="F32" s="46">
        <v>12.094106860746658</v>
      </c>
      <c r="G32" s="46">
        <v>14.179053679749323</v>
      </c>
      <c r="H32" s="46">
        <v>4.2584443929260703E-2</v>
      </c>
      <c r="I32" s="46">
        <v>0</v>
      </c>
      <c r="J32" s="46"/>
      <c r="K32" s="46"/>
      <c r="L32" s="46"/>
      <c r="M32" s="46"/>
      <c r="N32" s="46"/>
      <c r="O32" s="46"/>
      <c r="P32" s="46"/>
      <c r="Q32" s="46"/>
      <c r="R32" s="46"/>
      <c r="S32" s="46"/>
      <c r="T32" s="46"/>
      <c r="U32" s="46"/>
      <c r="V32" s="46"/>
      <c r="W32" s="46">
        <v>6.1438617899999999E-2</v>
      </c>
      <c r="X32" s="46">
        <v>3.2603362499999995</v>
      </c>
      <c r="Y32" s="46">
        <v>0.11778677243961887</v>
      </c>
      <c r="Z32" s="46">
        <v>20.059824843000001</v>
      </c>
      <c r="AA32" s="46">
        <f t="shared" si="11"/>
        <v>-0.50815146514226672</v>
      </c>
      <c r="AB32" s="46">
        <v>-1.3298277967025804E-2</v>
      </c>
      <c r="AC32" s="46">
        <v>-0.49485318717524096</v>
      </c>
      <c r="AD32" s="92">
        <f t="shared" si="7"/>
        <v>26.31574498442524</v>
      </c>
      <c r="AE32" s="92">
        <f t="shared" si="8"/>
        <v>0</v>
      </c>
      <c r="AF32" s="92">
        <f t="shared" si="9"/>
        <v>0</v>
      </c>
      <c r="AG32" s="92">
        <f t="shared" si="10"/>
        <v>26.31574498442524</v>
      </c>
      <c r="AH32" s="92">
        <f t="shared" si="4"/>
        <v>23.49938648333962</v>
      </c>
      <c r="AI32" s="92">
        <f t="shared" si="5"/>
        <v>49.815131467764857</v>
      </c>
    </row>
    <row r="33" spans="1:35" x14ac:dyDescent="0.3">
      <c r="A33" s="4" t="s">
        <v>41</v>
      </c>
      <c r="B33" s="84" t="s">
        <v>39</v>
      </c>
      <c r="C33" s="46">
        <v>2.5056208111554341E-3</v>
      </c>
      <c r="D33" s="46">
        <v>8.0120247128331916E-5</v>
      </c>
      <c r="E33" s="46">
        <v>4.5340496539960336E-5</v>
      </c>
      <c r="F33" s="46">
        <v>2.6310815548237264E-3</v>
      </c>
      <c r="G33" s="46">
        <v>8.9484352421617889E-5</v>
      </c>
      <c r="H33" s="46">
        <v>3.8593845767234867E-5</v>
      </c>
      <c r="I33" s="46">
        <v>0</v>
      </c>
      <c r="J33" s="46"/>
      <c r="K33" s="46"/>
      <c r="L33" s="46"/>
      <c r="M33" s="46"/>
      <c r="N33" s="46"/>
      <c r="O33" s="46"/>
      <c r="P33" s="46"/>
      <c r="Q33" s="46"/>
      <c r="R33" s="46"/>
      <c r="S33" s="46"/>
      <c r="T33" s="46"/>
      <c r="U33" s="46"/>
      <c r="V33" s="46"/>
      <c r="W33" s="46">
        <v>8.4175145999999999E-6</v>
      </c>
      <c r="X33" s="46">
        <v>3.9283115000000004E-5</v>
      </c>
      <c r="Y33" s="46">
        <v>1.4407212388948245E-5</v>
      </c>
      <c r="Z33" s="46">
        <v>1.20089375E-6</v>
      </c>
      <c r="AA33" s="46">
        <f t="shared" si="11"/>
        <v>-4.380140607961044E-4</v>
      </c>
      <c r="AB33" s="46">
        <v>-6.9213626965283289E-6</v>
      </c>
      <c r="AC33" s="46">
        <v>-4.3109269809957608E-4</v>
      </c>
      <c r="AD33" s="92">
        <f t="shared" si="7"/>
        <v>2.7591597530125791E-3</v>
      </c>
      <c r="AE33" s="92">
        <f t="shared" si="8"/>
        <v>0</v>
      </c>
      <c r="AF33" s="92">
        <f t="shared" si="9"/>
        <v>0</v>
      </c>
      <c r="AG33" s="92">
        <f t="shared" si="10"/>
        <v>2.7591597530125791E-3</v>
      </c>
      <c r="AH33" s="92">
        <f t="shared" si="4"/>
        <v>6.3308735738948252E-5</v>
      </c>
      <c r="AI33" s="92">
        <f t="shared" si="5"/>
        <v>2.8224684887515274E-3</v>
      </c>
    </row>
    <row r="34" spans="1:35" x14ac:dyDescent="0.3">
      <c r="A34" s="2" t="s">
        <v>42</v>
      </c>
      <c r="B34" s="85" t="s">
        <v>8</v>
      </c>
      <c r="C34" s="46">
        <v>0</v>
      </c>
      <c r="D34" s="46">
        <v>0</v>
      </c>
      <c r="E34" s="46">
        <v>0</v>
      </c>
      <c r="F34" s="46">
        <v>0</v>
      </c>
      <c r="G34" s="46">
        <v>0</v>
      </c>
      <c r="H34" s="46">
        <v>0</v>
      </c>
      <c r="I34" s="46">
        <v>0</v>
      </c>
      <c r="J34" s="46"/>
      <c r="K34" s="46"/>
      <c r="L34" s="46"/>
      <c r="M34" s="46"/>
      <c r="N34" s="46"/>
      <c r="O34" s="46"/>
      <c r="P34" s="46"/>
      <c r="Q34" s="46"/>
      <c r="R34" s="46"/>
      <c r="S34" s="46"/>
      <c r="T34" s="46"/>
      <c r="U34" s="46"/>
      <c r="V34" s="46"/>
      <c r="W34" s="46">
        <v>0</v>
      </c>
      <c r="X34" s="46">
        <v>0</v>
      </c>
      <c r="Y34" s="46">
        <v>0</v>
      </c>
      <c r="Z34" s="46">
        <v>0</v>
      </c>
      <c r="AA34" s="46">
        <f t="shared" si="11"/>
        <v>0</v>
      </c>
      <c r="AB34" s="46">
        <v>0</v>
      </c>
      <c r="AC34" s="46">
        <v>0</v>
      </c>
      <c r="AD34" s="92">
        <f t="shared" si="7"/>
        <v>0</v>
      </c>
      <c r="AE34" s="92">
        <f t="shared" si="8"/>
        <v>0</v>
      </c>
      <c r="AF34" s="92">
        <f t="shared" si="9"/>
        <v>0</v>
      </c>
      <c r="AG34" s="92">
        <f t="shared" si="10"/>
        <v>0</v>
      </c>
      <c r="AH34" s="92">
        <f t="shared" si="4"/>
        <v>0</v>
      </c>
      <c r="AI34" s="92">
        <f t="shared" si="5"/>
        <v>0</v>
      </c>
    </row>
    <row r="35" spans="1:35" x14ac:dyDescent="0.3">
      <c r="A35" s="2" t="s">
        <v>43</v>
      </c>
      <c r="B35" s="85" t="s">
        <v>8</v>
      </c>
      <c r="C35" s="46">
        <v>0</v>
      </c>
      <c r="D35" s="46">
        <v>0</v>
      </c>
      <c r="E35" s="46">
        <v>0</v>
      </c>
      <c r="F35" s="46">
        <v>0</v>
      </c>
      <c r="G35" s="46">
        <v>0</v>
      </c>
      <c r="H35" s="46">
        <v>0</v>
      </c>
      <c r="I35" s="46">
        <v>0</v>
      </c>
      <c r="J35" s="46"/>
      <c r="K35" s="46"/>
      <c r="L35" s="46"/>
      <c r="M35" s="46"/>
      <c r="N35" s="46"/>
      <c r="O35" s="46"/>
      <c r="P35" s="46"/>
      <c r="Q35" s="46"/>
      <c r="R35" s="46"/>
      <c r="S35" s="46"/>
      <c r="T35" s="46"/>
      <c r="U35" s="46"/>
      <c r="V35" s="46"/>
      <c r="W35" s="46">
        <v>0</v>
      </c>
      <c r="X35" s="46">
        <v>0</v>
      </c>
      <c r="Y35" s="46">
        <v>0</v>
      </c>
      <c r="Z35" s="46">
        <v>0</v>
      </c>
      <c r="AA35" s="46">
        <f t="shared" si="11"/>
        <v>0</v>
      </c>
      <c r="AB35" s="46">
        <v>0</v>
      </c>
      <c r="AC35" s="46">
        <v>0</v>
      </c>
      <c r="AD35" s="92">
        <f t="shared" si="7"/>
        <v>0</v>
      </c>
      <c r="AE35" s="92">
        <f t="shared" si="8"/>
        <v>0</v>
      </c>
      <c r="AF35" s="92">
        <f t="shared" si="9"/>
        <v>0</v>
      </c>
      <c r="AG35" s="92">
        <f t="shared" si="10"/>
        <v>0</v>
      </c>
      <c r="AH35" s="92">
        <f t="shared" si="4"/>
        <v>0</v>
      </c>
      <c r="AI35" s="92">
        <f t="shared" si="5"/>
        <v>0</v>
      </c>
    </row>
    <row r="36" spans="1:35" x14ac:dyDescent="0.3">
      <c r="A36" s="2" t="s">
        <v>44</v>
      </c>
      <c r="B36" s="85" t="s">
        <v>8</v>
      </c>
      <c r="C36" s="46">
        <v>0</v>
      </c>
      <c r="D36" s="46">
        <v>0</v>
      </c>
      <c r="E36" s="46">
        <v>0</v>
      </c>
      <c r="F36" s="46">
        <v>0</v>
      </c>
      <c r="G36" s="46">
        <v>0</v>
      </c>
      <c r="H36" s="46">
        <v>0</v>
      </c>
      <c r="I36" s="46">
        <v>0</v>
      </c>
      <c r="J36" s="46"/>
      <c r="K36" s="46"/>
      <c r="L36" s="46"/>
      <c r="M36" s="46"/>
      <c r="N36" s="46"/>
      <c r="O36" s="46"/>
      <c r="P36" s="46"/>
      <c r="Q36" s="46"/>
      <c r="R36" s="46"/>
      <c r="S36" s="46"/>
      <c r="T36" s="46"/>
      <c r="U36" s="46"/>
      <c r="V36" s="46"/>
      <c r="W36" s="46">
        <v>0</v>
      </c>
      <c r="X36" s="46">
        <v>0</v>
      </c>
      <c r="Y36" s="46">
        <v>0</v>
      </c>
      <c r="Z36" s="46">
        <v>0</v>
      </c>
      <c r="AA36" s="46">
        <f t="shared" si="11"/>
        <v>0</v>
      </c>
      <c r="AB36" s="46">
        <v>0</v>
      </c>
      <c r="AC36" s="46">
        <v>0</v>
      </c>
      <c r="AD36" s="92">
        <f t="shared" si="7"/>
        <v>0</v>
      </c>
      <c r="AE36" s="92">
        <f t="shared" si="8"/>
        <v>0</v>
      </c>
      <c r="AF36" s="92">
        <f t="shared" si="9"/>
        <v>0</v>
      </c>
      <c r="AG36" s="92">
        <f t="shared" si="10"/>
        <v>0</v>
      </c>
      <c r="AH36" s="92">
        <f t="shared" si="4"/>
        <v>0</v>
      </c>
      <c r="AI36" s="92">
        <f t="shared" si="5"/>
        <v>0</v>
      </c>
    </row>
    <row r="37" spans="1:35" x14ac:dyDescent="0.3">
      <c r="A37" s="2" t="s">
        <v>45</v>
      </c>
      <c r="B37" s="85" t="s">
        <v>9</v>
      </c>
      <c r="C37" s="46">
        <v>0</v>
      </c>
      <c r="D37" s="46">
        <v>0</v>
      </c>
      <c r="E37" s="46">
        <v>0</v>
      </c>
      <c r="F37" s="46">
        <v>0</v>
      </c>
      <c r="G37" s="46">
        <v>0</v>
      </c>
      <c r="H37" s="46">
        <v>0</v>
      </c>
      <c r="I37" s="46">
        <v>0</v>
      </c>
      <c r="J37" s="46"/>
      <c r="K37" s="46"/>
      <c r="L37" s="46"/>
      <c r="M37" s="46"/>
      <c r="N37" s="46"/>
      <c r="O37" s="46"/>
      <c r="P37" s="46"/>
      <c r="Q37" s="46"/>
      <c r="R37" s="46"/>
      <c r="S37" s="46"/>
      <c r="T37" s="46"/>
      <c r="U37" s="46"/>
      <c r="V37" s="46"/>
      <c r="W37" s="46">
        <v>0</v>
      </c>
      <c r="X37" s="46">
        <v>0</v>
      </c>
      <c r="Y37" s="46">
        <v>0</v>
      </c>
      <c r="Z37" s="46">
        <v>0</v>
      </c>
      <c r="AA37" s="46">
        <f t="shared" si="11"/>
        <v>0</v>
      </c>
      <c r="AB37" s="46">
        <v>0</v>
      </c>
      <c r="AC37" s="46">
        <v>0</v>
      </c>
      <c r="AD37" s="92">
        <f t="shared" si="7"/>
        <v>0</v>
      </c>
      <c r="AE37" s="92">
        <f t="shared" si="8"/>
        <v>0</v>
      </c>
      <c r="AF37" s="92">
        <f t="shared" si="9"/>
        <v>0</v>
      </c>
      <c r="AG37" s="92">
        <f t="shared" si="10"/>
        <v>0</v>
      </c>
      <c r="AH37" s="92">
        <f t="shared" si="4"/>
        <v>0</v>
      </c>
      <c r="AI37" s="92">
        <f t="shared" si="5"/>
        <v>0</v>
      </c>
    </row>
    <row r="38" spans="1:35" x14ac:dyDescent="0.3">
      <c r="A38" s="2" t="s">
        <v>46</v>
      </c>
      <c r="B38" s="85" t="s">
        <v>9</v>
      </c>
      <c r="C38" s="46">
        <v>0</v>
      </c>
      <c r="D38" s="46">
        <v>0</v>
      </c>
      <c r="E38" s="46">
        <v>0</v>
      </c>
      <c r="F38" s="46">
        <v>0</v>
      </c>
      <c r="G38" s="46">
        <v>0</v>
      </c>
      <c r="H38" s="46">
        <v>0</v>
      </c>
      <c r="I38" s="46">
        <v>0</v>
      </c>
      <c r="J38" s="46"/>
      <c r="K38" s="46"/>
      <c r="L38" s="46"/>
      <c r="M38" s="46"/>
      <c r="N38" s="46"/>
      <c r="O38" s="46"/>
      <c r="P38" s="46"/>
      <c r="Q38" s="46"/>
      <c r="R38" s="46"/>
      <c r="S38" s="46"/>
      <c r="T38" s="46"/>
      <c r="U38" s="46"/>
      <c r="V38" s="46"/>
      <c r="W38" s="46">
        <v>0</v>
      </c>
      <c r="X38" s="46">
        <v>0</v>
      </c>
      <c r="Y38" s="46">
        <v>0</v>
      </c>
      <c r="Z38" s="46">
        <v>0</v>
      </c>
      <c r="AA38" s="46">
        <f t="shared" si="11"/>
        <v>0</v>
      </c>
      <c r="AB38" s="46">
        <v>0</v>
      </c>
      <c r="AC38" s="46">
        <v>0</v>
      </c>
      <c r="AD38" s="92">
        <f t="shared" si="7"/>
        <v>0</v>
      </c>
      <c r="AE38" s="92">
        <f t="shared" si="8"/>
        <v>0</v>
      </c>
      <c r="AF38" s="92">
        <f t="shared" si="9"/>
        <v>0</v>
      </c>
      <c r="AG38" s="92">
        <f t="shared" si="10"/>
        <v>0</v>
      </c>
      <c r="AH38" s="92">
        <f t="shared" si="4"/>
        <v>0</v>
      </c>
      <c r="AI38" s="92">
        <f t="shared" si="5"/>
        <v>0</v>
      </c>
    </row>
    <row r="39" spans="1:35" x14ac:dyDescent="0.3">
      <c r="A39" s="2" t="s">
        <v>159</v>
      </c>
      <c r="B39" s="85" t="s">
        <v>147</v>
      </c>
      <c r="C39" s="46">
        <v>1.8181950350455826E-6</v>
      </c>
      <c r="D39" s="46">
        <v>7.0200360409370012E-7</v>
      </c>
      <c r="E39" s="46">
        <v>6.0050317120480502E-7</v>
      </c>
      <c r="F39" s="46">
        <v>3.1207018103440877E-6</v>
      </c>
      <c r="G39" s="46">
        <v>1.0554886288189158E-6</v>
      </c>
      <c r="H39" s="46">
        <v>5.2379190373097707E-9</v>
      </c>
      <c r="I39" s="46">
        <v>0</v>
      </c>
      <c r="J39" s="46"/>
      <c r="K39" s="46"/>
      <c r="L39" s="46"/>
      <c r="M39" s="46"/>
      <c r="N39" s="46"/>
      <c r="O39" s="46"/>
      <c r="P39" s="46"/>
      <c r="Q39" s="46"/>
      <c r="R39" s="46"/>
      <c r="S39" s="46"/>
      <c r="T39" s="46"/>
      <c r="U39" s="46"/>
      <c r="V39" s="46"/>
      <c r="W39" s="46">
        <v>8.4628486800000001E-7</v>
      </c>
      <c r="X39" s="46">
        <v>3.4419375000000001E-7</v>
      </c>
      <c r="Y39" s="46">
        <v>4.4500283597562781E-8</v>
      </c>
      <c r="Z39" s="46">
        <v>2.2774539699999998E-8</v>
      </c>
      <c r="AA39" s="46">
        <f t="shared" si="11"/>
        <v>-5.7196829477923787E-7</v>
      </c>
      <c r="AB39" s="46">
        <v>-2.2715576432447506E-9</v>
      </c>
      <c r="AC39" s="46">
        <v>-5.6969673713599309E-7</v>
      </c>
      <c r="AD39" s="92">
        <f t="shared" si="7"/>
        <v>4.1814283582003132E-6</v>
      </c>
      <c r="AE39" s="92">
        <f t="shared" si="8"/>
        <v>0</v>
      </c>
      <c r="AF39" s="92">
        <f t="shared" si="9"/>
        <v>0</v>
      </c>
      <c r="AG39" s="92">
        <f t="shared" si="10"/>
        <v>4.1814283582003132E-6</v>
      </c>
      <c r="AH39" s="92">
        <f t="shared" si="4"/>
        <v>1.2577534412975627E-6</v>
      </c>
      <c r="AI39" s="92">
        <f t="shared" si="5"/>
        <v>5.4391817994978759E-6</v>
      </c>
    </row>
    <row r="40" spans="1:35" x14ac:dyDescent="0.3">
      <c r="A40" s="2" t="s">
        <v>160</v>
      </c>
      <c r="B40" s="85" t="s">
        <v>185</v>
      </c>
      <c r="C40" s="46">
        <v>3.2560462455086379</v>
      </c>
      <c r="D40" s="46">
        <v>0.18111135166116907</v>
      </c>
      <c r="E40" s="46">
        <v>9.8914120166679401E-2</v>
      </c>
      <c r="F40" s="46">
        <v>3.5360717173364864</v>
      </c>
      <c r="G40" s="46">
        <v>0.20409299561303523</v>
      </c>
      <c r="H40" s="46">
        <v>8.0617970331180566E-2</v>
      </c>
      <c r="I40" s="46">
        <v>0</v>
      </c>
      <c r="J40" s="46"/>
      <c r="K40" s="46"/>
      <c r="L40" s="46"/>
      <c r="M40" s="46"/>
      <c r="N40" s="46"/>
      <c r="O40" s="46"/>
      <c r="P40" s="46"/>
      <c r="Q40" s="46"/>
      <c r="R40" s="46"/>
      <c r="S40" s="46"/>
      <c r="T40" s="46"/>
      <c r="U40" s="46"/>
      <c r="V40" s="46"/>
      <c r="W40" s="46">
        <v>2.035082874E-2</v>
      </c>
      <c r="X40" s="46">
        <v>8.8799252500000009E-2</v>
      </c>
      <c r="Y40" s="46">
        <v>3.1004835967089667E-2</v>
      </c>
      <c r="Z40" s="46">
        <v>2.79626272E-3</v>
      </c>
      <c r="AA40" s="46">
        <f t="shared" si="11"/>
        <v>-1.0350722969107098</v>
      </c>
      <c r="AB40" s="46">
        <v>-1.4542836315611804E-2</v>
      </c>
      <c r="AC40" s="46">
        <v>-1.0205294605950981</v>
      </c>
      <c r="AD40" s="92">
        <f t="shared" si="7"/>
        <v>3.8207826832807021</v>
      </c>
      <c r="AE40" s="92">
        <f t="shared" si="8"/>
        <v>0</v>
      </c>
      <c r="AF40" s="92">
        <f t="shared" si="9"/>
        <v>0</v>
      </c>
      <c r="AG40" s="92">
        <f t="shared" si="10"/>
        <v>3.8207826832807021</v>
      </c>
      <c r="AH40" s="92">
        <f t="shared" si="4"/>
        <v>0.14295117992708967</v>
      </c>
      <c r="AI40" s="92">
        <f t="shared" si="5"/>
        <v>3.9637338632077919</v>
      </c>
    </row>
    <row r="41" spans="1:35" x14ac:dyDescent="0.3">
      <c r="A41" s="2" t="s">
        <v>161</v>
      </c>
      <c r="B41" s="85" t="s">
        <v>150</v>
      </c>
      <c r="C41" s="46">
        <v>164.45902447779724</v>
      </c>
      <c r="D41" s="46">
        <v>66.147526397306621</v>
      </c>
      <c r="E41" s="46">
        <v>25.857327838566604</v>
      </c>
      <c r="F41" s="46">
        <v>256.46387871367045</v>
      </c>
      <c r="G41" s="46">
        <v>77.81558667809756</v>
      </c>
      <c r="H41" s="46">
        <v>1.1149529941481042</v>
      </c>
      <c r="I41" s="46">
        <v>0</v>
      </c>
      <c r="J41" s="46"/>
      <c r="K41" s="46"/>
      <c r="L41" s="46"/>
      <c r="M41" s="46"/>
      <c r="N41" s="46"/>
      <c r="O41" s="46"/>
      <c r="P41" s="46"/>
      <c r="Q41" s="46"/>
      <c r="R41" s="46"/>
      <c r="S41" s="46"/>
      <c r="T41" s="46"/>
      <c r="U41" s="46"/>
      <c r="V41" s="46"/>
      <c r="W41" s="46">
        <v>20.493423719999999</v>
      </c>
      <c r="X41" s="46">
        <v>32.4322625</v>
      </c>
      <c r="Y41" s="46">
        <v>3.0563122713877307</v>
      </c>
      <c r="Z41" s="46">
        <v>6.1214672399999994</v>
      </c>
      <c r="AA41" s="46">
        <f t="shared" si="11"/>
        <v>-22.308485348567839</v>
      </c>
      <c r="AB41" s="46">
        <v>-0.40747216161026217</v>
      </c>
      <c r="AC41" s="46">
        <v>-21.901013186957577</v>
      </c>
      <c r="AD41" s="92">
        <f t="shared" si="7"/>
        <v>335.39441838591608</v>
      </c>
      <c r="AE41" s="92">
        <f t="shared" si="8"/>
        <v>0</v>
      </c>
      <c r="AF41" s="92">
        <f t="shared" si="9"/>
        <v>0</v>
      </c>
      <c r="AG41" s="92">
        <f t="shared" si="10"/>
        <v>335.39441838591608</v>
      </c>
      <c r="AH41" s="92">
        <f t="shared" si="4"/>
        <v>62.103465731387736</v>
      </c>
      <c r="AI41" s="92">
        <f t="shared" si="5"/>
        <v>397.49788411730384</v>
      </c>
    </row>
    <row r="42" spans="1:35" x14ac:dyDescent="0.3">
      <c r="A42" s="2" t="s">
        <v>162</v>
      </c>
      <c r="B42" s="85" t="s">
        <v>152</v>
      </c>
      <c r="C42" s="46">
        <v>4.4771749225404919E-8</v>
      </c>
      <c r="D42" s="46">
        <v>4.2944323173114459E-9</v>
      </c>
      <c r="E42" s="46">
        <v>1.6344111883068614E-9</v>
      </c>
      <c r="F42" s="46">
        <v>5.0700592731023223E-8</v>
      </c>
      <c r="G42" s="46">
        <v>4.7423978952682926E-9</v>
      </c>
      <c r="H42" s="46">
        <v>1.2568739611099035E-10</v>
      </c>
      <c r="I42" s="46">
        <v>0</v>
      </c>
      <c r="J42" s="46"/>
      <c r="K42" s="46"/>
      <c r="L42" s="46"/>
      <c r="M42" s="46"/>
      <c r="N42" s="46"/>
      <c r="O42" s="46"/>
      <c r="P42" s="46"/>
      <c r="Q42" s="46"/>
      <c r="R42" s="46"/>
      <c r="S42" s="46"/>
      <c r="T42" s="46"/>
      <c r="U42" s="46"/>
      <c r="V42" s="46"/>
      <c r="W42" s="46">
        <v>1.0029170910000001E-9</v>
      </c>
      <c r="X42" s="46">
        <v>2.1055686250000002E-9</v>
      </c>
      <c r="Y42" s="46">
        <v>4.3881262380403463E-10</v>
      </c>
      <c r="Z42" s="46">
        <v>2.5903156399999998E-10</v>
      </c>
      <c r="AA42" s="46">
        <f t="shared" si="11"/>
        <v>-2.559704876090392E-9</v>
      </c>
      <c r="AB42" s="46">
        <v>-7.1226622378875227E-11</v>
      </c>
      <c r="AC42" s="46">
        <v>-2.4884782537115167E-9</v>
      </c>
      <c r="AD42" s="92">
        <f t="shared" si="7"/>
        <v>5.5568678022402502E-8</v>
      </c>
      <c r="AE42" s="92">
        <f t="shared" si="8"/>
        <v>0</v>
      </c>
      <c r="AF42" s="92">
        <f t="shared" si="9"/>
        <v>0</v>
      </c>
      <c r="AG42" s="92">
        <f t="shared" si="10"/>
        <v>5.5568678022402502E-8</v>
      </c>
      <c r="AH42" s="92">
        <f t="shared" si="4"/>
        <v>3.8063299038040353E-9</v>
      </c>
      <c r="AI42" s="92">
        <f t="shared" si="5"/>
        <v>5.9375007926206539E-8</v>
      </c>
    </row>
    <row r="43" spans="1:35" x14ac:dyDescent="0.3">
      <c r="A43" s="2" t="s">
        <v>163</v>
      </c>
      <c r="B43" s="85" t="s">
        <v>152</v>
      </c>
      <c r="C43" s="46">
        <v>1.8361132219763115E-7</v>
      </c>
      <c r="D43" s="46">
        <v>9.4956201184816019E-8</v>
      </c>
      <c r="E43" s="46">
        <v>2.2838373934259866E-8</v>
      </c>
      <c r="F43" s="46">
        <v>3.0140589731670704E-7</v>
      </c>
      <c r="G43" s="46">
        <v>1.1564229448390244E-7</v>
      </c>
      <c r="H43" s="46">
        <v>3.100360554028748E-9</v>
      </c>
      <c r="I43" s="46">
        <v>0</v>
      </c>
      <c r="J43" s="46"/>
      <c r="K43" s="46"/>
      <c r="L43" s="46"/>
      <c r="M43" s="46"/>
      <c r="N43" s="46"/>
      <c r="O43" s="46"/>
      <c r="P43" s="46"/>
      <c r="Q43" s="46"/>
      <c r="R43" s="46"/>
      <c r="S43" s="46"/>
      <c r="T43" s="46"/>
      <c r="U43" s="46"/>
      <c r="V43" s="46"/>
      <c r="W43" s="46">
        <v>6.9715027800000001E-9</v>
      </c>
      <c r="X43" s="46">
        <v>4.6557212500000001E-8</v>
      </c>
      <c r="Y43" s="46">
        <v>1.9762095749053724E-8</v>
      </c>
      <c r="Z43" s="46">
        <v>7.9633284800000007E-9</v>
      </c>
      <c r="AA43" s="46">
        <f t="shared" si="11"/>
        <v>-2.999575448628237E-8</v>
      </c>
      <c r="AB43" s="46">
        <v>-8.7224960161861962E-10</v>
      </c>
      <c r="AC43" s="46">
        <v>-2.912350488466375E-8</v>
      </c>
      <c r="AD43" s="92">
        <f t="shared" si="7"/>
        <v>4.2014855235463824E-7</v>
      </c>
      <c r="AE43" s="92">
        <f t="shared" si="8"/>
        <v>0</v>
      </c>
      <c r="AF43" s="92">
        <f t="shared" si="9"/>
        <v>0</v>
      </c>
      <c r="AG43" s="92">
        <f t="shared" si="10"/>
        <v>4.2014855235463824E-7</v>
      </c>
      <c r="AH43" s="92">
        <f t="shared" si="4"/>
        <v>8.1254139509053721E-8</v>
      </c>
      <c r="AI43" s="92">
        <f t="shared" si="5"/>
        <v>5.0140269186369197E-7</v>
      </c>
    </row>
    <row r="44" spans="1:35" x14ac:dyDescent="0.3">
      <c r="A44" s="2" t="s">
        <v>164</v>
      </c>
      <c r="B44" s="85" t="s">
        <v>155</v>
      </c>
      <c r="C44" s="46">
        <v>61.181620713051672</v>
      </c>
      <c r="D44" s="46">
        <v>80.896814475262786</v>
      </c>
      <c r="E44" s="46">
        <v>67.503042203439591</v>
      </c>
      <c r="F44" s="46">
        <v>209.58147739175405</v>
      </c>
      <c r="G44" s="46">
        <v>164.2232707870867</v>
      </c>
      <c r="H44" s="46">
        <v>1.6491646124161121</v>
      </c>
      <c r="I44" s="46">
        <v>0</v>
      </c>
      <c r="J44" s="46"/>
      <c r="K44" s="46"/>
      <c r="L44" s="46"/>
      <c r="M44" s="46"/>
      <c r="N44" s="46"/>
      <c r="O44" s="46"/>
      <c r="P44" s="46"/>
      <c r="Q44" s="46"/>
      <c r="R44" s="46"/>
      <c r="S44" s="46"/>
      <c r="T44" s="46"/>
      <c r="U44" s="46"/>
      <c r="V44" s="46"/>
      <c r="W44" s="46">
        <v>2.8888477199999998</v>
      </c>
      <c r="X44" s="46">
        <v>39.663867500000002</v>
      </c>
      <c r="Y44" s="46">
        <v>6.9217795539609304</v>
      </c>
      <c r="Z44" s="46">
        <v>6.1442840199999997</v>
      </c>
      <c r="AA44" s="46">
        <v>2775</v>
      </c>
      <c r="AB44" s="46">
        <v>-0.33536340356837407</v>
      </c>
      <c r="AC44" s="46">
        <v>25.65591769686333</v>
      </c>
      <c r="AD44" s="92">
        <f t="shared" si="7"/>
        <v>375.45391279125687</v>
      </c>
      <c r="AE44" s="92">
        <f t="shared" si="8"/>
        <v>0</v>
      </c>
      <c r="AF44" s="92">
        <f t="shared" si="9"/>
        <v>0</v>
      </c>
      <c r="AG44" s="92">
        <f t="shared" si="10"/>
        <v>375.45391279125687</v>
      </c>
      <c r="AH44" s="92">
        <f t="shared" si="4"/>
        <v>55.618778793960935</v>
      </c>
      <c r="AI44" s="92">
        <f t="shared" si="5"/>
        <v>431.0726915852178</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77734375" customWidth="1"/>
    <col min="3" max="5" width="10.21875" customWidth="1"/>
    <col min="6" max="22" width="10.5546875" customWidth="1"/>
    <col min="23" max="26" width="9.77734375" customWidth="1"/>
    <col min="27" max="33" width="10.5546875" customWidth="1"/>
    <col min="34" max="37" width="9.77734375" customWidth="1"/>
  </cols>
  <sheetData>
    <row r="1" spans="1:37" ht="18" x14ac:dyDescent="0.35">
      <c r="A1" s="5" t="s">
        <v>49</v>
      </c>
      <c r="I1" s="5"/>
      <c r="AA1" s="94" t="s">
        <v>306</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f>IF(Gesamtüberblick!C8="","",Gesamtüberblick!C8)</f>
        <v>105.0958440500991</v>
      </c>
      <c r="D4" s="17">
        <f>IF(Gesamtüberblick!D8="","",Gesamtüberblick!D8)</f>
        <v>9.4253415648824248</v>
      </c>
      <c r="E4" s="17">
        <f>IF(Gesamtüberblick!E8="","",Gesamtüberblick!E8)</f>
        <v>5.1277640851684145</v>
      </c>
      <c r="F4" s="17">
        <f>IF(Gesamtüberblick!F8="","",Gesamtüberblick!F8)</f>
        <v>119.64894970014994</v>
      </c>
      <c r="G4" s="17">
        <f>IF(Gesamtüberblick!G8="","",Gesamtüberblick!G8)</f>
        <v>10.66527978795815</v>
      </c>
      <c r="H4" s="17">
        <f>IF(Gesamtüberblick!H8="","",Gesamtüberblick!H8)</f>
        <v>0.80953535011566569</v>
      </c>
      <c r="I4" s="17">
        <f>IF(Gesamtüberblick!I8="","",Gesamtüberblick!I8)</f>
        <v>-4.1252969478118828</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131.12376483822374</v>
      </c>
      <c r="X4" s="17">
        <f>IF(Gesamtüberblick!$AE8="","",Gesamtüberblick!$AE8)</f>
        <v>-4.1252969478118828</v>
      </c>
      <c r="Y4" s="17">
        <f>IF(Gesamtüberblick!AF8="","",Gesamtüberblick!AF8)</f>
        <v>0</v>
      </c>
      <c r="Z4" s="17">
        <f>IF(Gesamtüberblick!AG8="","",Gesamtüberblick!AG8)</f>
        <v>126.99846789041186</v>
      </c>
      <c r="AA4" s="17">
        <f>IF(Gesamtüberblick!W8="","",Gesamtüberblick!W8)</f>
        <v>3.274892554989</v>
      </c>
      <c r="AB4" s="17">
        <f>IF(Gesamtüberblick!X8="","",Gesamtüberblick!X8)</f>
        <v>4.6212635367250003</v>
      </c>
      <c r="AC4" s="17">
        <f>IF(Gesamtüberblick!Y8="","",Gesamtüberblick!Y8)</f>
        <v>0.28793997795589715</v>
      </c>
      <c r="AD4" s="17">
        <f>IF(Gesamtüberblick!Z8="","",Gesamtüberblick!Z8)</f>
        <v>1.5570101730479389</v>
      </c>
      <c r="AE4" s="17">
        <f>IF(Gesamtüberblick!AB8="","",Gesamtüberblick!AB8)</f>
        <v>-0.43526190100996132</v>
      </c>
      <c r="AF4" s="17">
        <f>IF(Gesamtüberblick!AC8="","",Gesamtüberblick!AC8)</f>
        <v>-5.852474006583229</v>
      </c>
      <c r="AG4" s="17">
        <f>IF(Gesamtüberblick!AA8="","",Gesamtüberblick!AA8)</f>
        <v>-6.2877359075931905</v>
      </c>
      <c r="AH4" s="17">
        <f>IF(Gesamtüberblick!$AD8="","",Gesamtüberblick!$AD8)</f>
        <v>131.12376483822374</v>
      </c>
      <c r="AI4" s="17">
        <f>IF(Gesamtüberblick!$AE8="","",Gesamtüberblick!$AE8)</f>
        <v>-4.1252969478118828</v>
      </c>
      <c r="AJ4" s="17">
        <f>IF(Gesamtüberblick!AH8="","",Gesamtüberblick!AH8)</f>
        <v>9.7411062427178354</v>
      </c>
      <c r="AK4" s="17">
        <f>IF(Gesamtüberblick!AI8="","",Gesamtüberblick!AI8)</f>
        <v>136.73957413312971</v>
      </c>
    </row>
    <row r="5" spans="1:37" ht="15" thickBot="1" x14ac:dyDescent="0.35">
      <c r="A5" s="53" t="s">
        <v>98</v>
      </c>
      <c r="B5" s="13" t="s">
        <v>60</v>
      </c>
      <c r="C5" s="17">
        <f>IF(Gesamtüberblick!C9="","",Gesamtüberblick!C9)</f>
        <v>105.06981387332505</v>
      </c>
      <c r="D5" s="17">
        <f>IF(Gesamtüberblick!D9="","",Gesamtüberblick!D9)</f>
        <v>9.4206902747290791</v>
      </c>
      <c r="E5" s="17">
        <f>IF(Gesamtüberblick!E9="","",Gesamtüberblick!E9)</f>
        <v>5.5542541754515886</v>
      </c>
      <c r="F5" s="17">
        <f>IF(Gesamtüberblick!F9="","",Gesamtüberblick!F9)</f>
        <v>120.04475832350572</v>
      </c>
      <c r="G5" s="17">
        <f>IF(Gesamtüberblick!G9="","",Gesamtüberblick!G9)</f>
        <v>10.660079168590785</v>
      </c>
      <c r="H5" s="17">
        <f>IF(Gesamtüberblick!H9="","",Gesamtüberblick!H9)</f>
        <v>0.38094938507437875</v>
      </c>
      <c r="I5" s="17">
        <f>IF(Gesamtüberblick!I9="","",Gesamtüberblick!I9)</f>
        <v>-4.1252969478118828</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131.0857868771709</v>
      </c>
      <c r="X5" s="17">
        <f>IF(Gesamtüberblick!$AE9="","",Gesamtüberblick!$AE9)</f>
        <v>-4.1252969478118828</v>
      </c>
      <c r="Y5" s="17">
        <f>IF(Gesamtüberblick!AF9="","",Gesamtüberblick!AF9)</f>
        <v>0</v>
      </c>
      <c r="Z5" s="17">
        <f>IF(Gesamtüberblick!AG9="","",Gesamtüberblick!AG9)</f>
        <v>126.96048992935903</v>
      </c>
      <c r="AA5" s="17">
        <f>IF(Gesamtüberblick!W9="","",Gesamtüberblick!W9)</f>
        <v>3.2745240330000001</v>
      </c>
      <c r="AB5" s="17">
        <f>IF(Gesamtüberblick!X9="","",Gesamtüberblick!X9)</f>
        <v>4.6189830000000001</v>
      </c>
      <c r="AC5" s="17">
        <f>IF(Gesamtüberblick!Y9="","",Gesamtüberblick!Y9)</f>
        <v>0.28751862269836231</v>
      </c>
      <c r="AD5" s="17">
        <f>IF(Gesamtüberblick!Z9="","",Gesamtüberblick!Z9)</f>
        <v>1.5569187763279391</v>
      </c>
      <c r="AE5" s="17">
        <f>IF(Gesamtüberblick!AB9="","",Gesamtüberblick!AB9)</f>
        <v>-0.43517051075305518</v>
      </c>
      <c r="AF5" s="17">
        <f>IF(Gesamtüberblick!AC9="","",Gesamtüberblick!AC9)</f>
        <v>-5.8505451931987826</v>
      </c>
      <c r="AG5" s="17">
        <f>IF(Gesamtüberblick!AA9="","",Gesamtüberblick!AA9)</f>
        <v>-6.2857157039518379</v>
      </c>
      <c r="AH5" s="17">
        <f>IF(Gesamtüberblick!$AD9="","",Gesamtüberblick!$AD9)</f>
        <v>131.0857868771709</v>
      </c>
      <c r="AI5" s="17">
        <f>IF(Gesamtüberblick!$AE9="","",Gesamtüberblick!$AE9)</f>
        <v>-4.1252969478118828</v>
      </c>
      <c r="AJ5" s="17">
        <f>IF(Gesamtüberblick!AH9="","",Gesamtüberblick!AH9)</f>
        <v>9.7379444320263016</v>
      </c>
      <c r="AK5" s="17">
        <f>IF(Gesamtüberblick!AI9="","",Gesamtüberblick!AI9)</f>
        <v>136.69843436138532</v>
      </c>
    </row>
    <row r="6" spans="1:37" ht="15" thickBot="1" x14ac:dyDescent="0.35">
      <c r="A6" s="53" t="s">
        <v>99</v>
      </c>
      <c r="B6" s="13" t="s">
        <v>60</v>
      </c>
      <c r="C6" s="17">
        <f>IF(Gesamtüberblick!C10="","",Gesamtüberblick!C10)</f>
        <v>0</v>
      </c>
      <c r="D6" s="17">
        <f>IF(Gesamtüberblick!D10="","",Gesamtüberblick!D10)</f>
        <v>0</v>
      </c>
      <c r="E6" s="17">
        <f>IF(Gesamtüberblick!E10="","",Gesamtüberblick!E10)</f>
        <v>-0.4282048127391524</v>
      </c>
      <c r="F6" s="17">
        <f>IF(Gesamtüberblick!F10="","",Gesamtüberblick!F10)</f>
        <v>-0.4282048127391524</v>
      </c>
      <c r="G6" s="17">
        <f>IF(Gesamtüberblick!G10="","",Gesamtüberblick!G10)</f>
        <v>0</v>
      </c>
      <c r="H6" s="17">
        <f>IF(Gesamtüberblick!H10="","",Gesamtüberblick!H10)</f>
        <v>0.4282048127391524</v>
      </c>
      <c r="I6" s="17">
        <f>IF(Gesamtüberblick!I10="","",Gesamtüberblick!I10)</f>
        <v>0</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f>IF(Gesamtüberblick!C11="","",Gesamtüberblick!C11)</f>
        <v>2.6030176774055905E-2</v>
      </c>
      <c r="D7" s="17">
        <f>IF(Gesamtüberblick!D11="","",Gesamtüberblick!D11)</f>
        <v>4.6512901533454446E-3</v>
      </c>
      <c r="E7" s="17">
        <f>IF(Gesamtüberblick!E11="","",Gesamtüberblick!E11)</f>
        <v>1.7147224559776859E-3</v>
      </c>
      <c r="F7" s="17">
        <f>IF(Gesamtüberblick!F11="","",Gesamtüberblick!F11)</f>
        <v>3.2396189383379036E-2</v>
      </c>
      <c r="G7" s="17">
        <f>IF(Gesamtüberblick!G11="","",Gesamtüberblick!G11)</f>
        <v>5.2006193673654472E-3</v>
      </c>
      <c r="H7" s="17">
        <f>IF(Gesamtüberblick!H11="","",Gesamtüberblick!H11)</f>
        <v>3.8115230213444783E-4</v>
      </c>
      <c r="I7" s="17">
        <f>IF(Gesamtüberblick!I11="","",Gesamtüberblick!I11)</f>
        <v>0</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3.7977961052878928E-2</v>
      </c>
      <c r="X7" s="17">
        <f>IF(Gesamtüberblick!$AE11="","",Gesamtüberblick!$AE11)</f>
        <v>0</v>
      </c>
      <c r="Y7" s="17">
        <f>IF(Gesamtüberblick!AF11="","",Gesamtüberblick!AF11)</f>
        <v>0</v>
      </c>
      <c r="Z7" s="17">
        <f>IF(Gesamtüberblick!AG11="","",Gesamtüberblick!AG11)</f>
        <v>3.7977961052878928E-2</v>
      </c>
      <c r="AA7" s="17">
        <f>IF(Gesamtüberblick!W11="","",Gesamtüberblick!W11)</f>
        <v>3.6852198899999997E-4</v>
      </c>
      <c r="AB7" s="17">
        <f>IF(Gesamtüberblick!X11="","",Gesamtüberblick!X11)</f>
        <v>2.2805367249999998E-3</v>
      </c>
      <c r="AC7" s="17">
        <f>IF(Gesamtüberblick!Y11="","",Gesamtüberblick!Y11)</f>
        <v>4.2135525753483465E-4</v>
      </c>
      <c r="AD7" s="17">
        <f>IF(Gesamtüberblick!Z11="","",Gesamtüberblick!Z11)</f>
        <v>9.1396719999999986E-5</v>
      </c>
      <c r="AE7" s="17">
        <f>IF(Gesamtüberblick!AB11="","",Gesamtüberblick!AB11)</f>
        <v>-9.1390256906143932E-5</v>
      </c>
      <c r="AF7" s="17">
        <f>IF(Gesamtüberblick!AC11="","",Gesamtüberblick!AC11)</f>
        <v>-1.9288133844466058E-3</v>
      </c>
      <c r="AG7" s="17">
        <f>IF(Gesamtüberblick!AA11="","",Gesamtüberblick!AA11)</f>
        <v>-2.0202036413527495E-3</v>
      </c>
      <c r="AH7" s="17">
        <f>IF(Gesamtüberblick!$AD11="","",Gesamtüberblick!$AD11)</f>
        <v>3.7977961052878928E-2</v>
      </c>
      <c r="AI7" s="17">
        <f>IF(Gesamtüberblick!$AE11="","",Gesamtüberblick!$AE11)</f>
        <v>0</v>
      </c>
      <c r="AJ7" s="17">
        <f>IF(Gesamtüberblick!AH11="","",Gesamtüberblick!AH11)</f>
        <v>3.1618106915348343E-3</v>
      </c>
      <c r="AK7" s="17">
        <f>IF(Gesamtüberblick!AI11="","",Gesamtüberblick!AI11)</f>
        <v>4.1139771744413765E-2</v>
      </c>
    </row>
    <row r="8" spans="1:37" ht="15" thickBot="1" x14ac:dyDescent="0.35">
      <c r="A8" s="53" t="s">
        <v>20</v>
      </c>
      <c r="B8" s="13" t="s">
        <v>58</v>
      </c>
      <c r="C8" s="17">
        <f>IF(Gesamtüberblick!C12="","",Gesamtüberblick!C12)</f>
        <v>5.7182293653717501E-7</v>
      </c>
      <c r="D8" s="17">
        <f>IF(Gesamtüberblick!D12="","",Gesamtüberblick!D12)</f>
        <v>2.0516178021884567E-7</v>
      </c>
      <c r="E8" s="17">
        <f>IF(Gesamtüberblick!E12="","",Gesamtüberblick!E12)</f>
        <v>2.1144710100232849E-7</v>
      </c>
      <c r="F8" s="17">
        <f>IF(Gesamtüberblick!F12="","",Gesamtüberblick!F12)</f>
        <v>9.8843181775834928E-7</v>
      </c>
      <c r="G8" s="17">
        <f>IF(Gesamtüberblick!G12="","",Gesamtüberblick!G12)</f>
        <v>2.4205136324302164E-7</v>
      </c>
      <c r="H8" s="17">
        <f>IF(Gesamtüberblick!H12="","",Gesamtüberblick!H12)</f>
        <v>8.67563539094837E-9</v>
      </c>
      <c r="I8" s="17">
        <f>IF(Gesamtüberblick!I12="","",Gesamtüberblick!I12)</f>
        <v>0</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1.2391588163923192E-6</v>
      </c>
      <c r="X8" s="17">
        <f>IF(Gesamtüberblick!$AE12="","",Gesamtüberblick!$AE12)</f>
        <v>0</v>
      </c>
      <c r="Y8" s="17">
        <f>IF(Gesamtüberblick!AF12="","",Gesamtüberblick!AF12)</f>
        <v>0</v>
      </c>
      <c r="Z8" s="17">
        <f>IF(Gesamtüberblick!AG12="","",Gesamtüberblick!AG12)</f>
        <v>1.2391588163923192E-6</v>
      </c>
      <c r="AA8" s="17">
        <f>IF(Gesamtüberblick!W12="","",Gesamtüberblick!W12)</f>
        <v>5.2088262599999997E-8</v>
      </c>
      <c r="AB8" s="17">
        <f>IF(Gesamtüberblick!X12="","",Gesamtüberblick!X12)</f>
        <v>1.00591225E-7</v>
      </c>
      <c r="AC8" s="17">
        <f>IF(Gesamtüberblick!Y12="","",Gesamtüberblick!Y12)</f>
        <v>4.5727839957721108E-9</v>
      </c>
      <c r="AD8" s="17">
        <f>IF(Gesamtüberblick!Z12="","",Gesamtüberblick!Z12)</f>
        <v>5.9671714999999998E-9</v>
      </c>
      <c r="AE8" s="17">
        <f>IF(Gesamtüberblick!AB12="","",Gesamtüberblick!AB12)</f>
        <v>-1.8606239794886494E-8</v>
      </c>
      <c r="AF8" s="17">
        <f>IF(Gesamtüberblick!AC12="","",Gesamtüberblick!AC12)</f>
        <v>-1.8783270071686789E-7</v>
      </c>
      <c r="AG8" s="17">
        <f>IF(Gesamtüberblick!AA12="","",Gesamtüberblick!AA12)</f>
        <v>-2.0643894051175439E-7</v>
      </c>
      <c r="AH8" s="17">
        <f>IF(Gesamtüberblick!$AD12="","",Gesamtüberblick!$AD12)</f>
        <v>1.2391588163923192E-6</v>
      </c>
      <c r="AI8" s="17">
        <f>IF(Gesamtüberblick!$AE12="","",Gesamtüberblick!$AE12)</f>
        <v>0</v>
      </c>
      <c r="AJ8" s="17">
        <f>IF(Gesamtüberblick!AH12="","",Gesamtüberblick!AH12)</f>
        <v>1.6321944309577213E-7</v>
      </c>
      <c r="AK8" s="17">
        <f>IF(Gesamtüberblick!AI12="","",Gesamtüberblick!AI12)</f>
        <v>1.4023782594880914E-6</v>
      </c>
    </row>
    <row r="9" spans="1:37" ht="15" thickBot="1" x14ac:dyDescent="0.35">
      <c r="A9" s="53" t="s">
        <v>21</v>
      </c>
      <c r="B9" s="13" t="s">
        <v>186</v>
      </c>
      <c r="C9" s="17">
        <f>IF(Gesamtüberblick!C13="","",Gesamtüberblick!C13)</f>
        <v>0.21742174580904253</v>
      </c>
      <c r="D9" s="17">
        <f>IF(Gesamtüberblick!D13="","",Gesamtüberblick!D13)</f>
        <v>2.0592938880103728E-2</v>
      </c>
      <c r="E9" s="17">
        <f>IF(Gesamtüberblick!E13="","",Gesamtüberblick!E13)</f>
        <v>2.5344666930475768E-2</v>
      </c>
      <c r="F9" s="17">
        <f>IF(Gesamtüberblick!F13="","",Gesamtüberblick!F13)</f>
        <v>0.26335935161962198</v>
      </c>
      <c r="G9" s="17">
        <f>IF(Gesamtüberblick!G13="","",Gesamtüberblick!G13)</f>
        <v>2.638879863600271E-2</v>
      </c>
      <c r="H9" s="17">
        <f>IF(Gesamtüberblick!H13="","",Gesamtüberblick!H13)</f>
        <v>1.0461470724855441E-3</v>
      </c>
      <c r="I9" s="17">
        <f>IF(Gesamtüberblick!I13="","",Gesamtüberblick!I13)</f>
        <v>0</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0.29079429732811024</v>
      </c>
      <c r="X9" s="17">
        <f>IF(Gesamtüberblick!$AE13="","",Gesamtüberblick!$AE13)</f>
        <v>0</v>
      </c>
      <c r="Y9" s="17">
        <f>IF(Gesamtüberblick!AF13="","",Gesamtüberblick!AF13)</f>
        <v>0</v>
      </c>
      <c r="Z9" s="17">
        <f>IF(Gesamtüberblick!AG13="","",Gesamtüberblick!AG13)</f>
        <v>0.29079429732811024</v>
      </c>
      <c r="AA9" s="17">
        <f>IF(Gesamtüberblick!W13="","",Gesamtüberblick!W13)</f>
        <v>3.0350018820000001E-2</v>
      </c>
      <c r="AB9" s="17">
        <f>IF(Gesamtüberblick!X13="","",Gesamtüberblick!X13)</f>
        <v>1.0096758500000002E-2</v>
      </c>
      <c r="AC9" s="17">
        <f>IF(Gesamtüberblick!Y13="","",Gesamtüberblick!Y13)</f>
        <v>3.2213641438103E-3</v>
      </c>
      <c r="AD9" s="17">
        <f>IF(Gesamtüberblick!Z13="","",Gesamtüberblick!Z13)</f>
        <v>1.45800316E-3</v>
      </c>
      <c r="AE9" s="17">
        <f>IF(Gesamtüberblick!AB13="","",Gesamtüberblick!AB13)</f>
        <v>-4.5334785503121195E-4</v>
      </c>
      <c r="AF9" s="17">
        <f>IF(Gesamtüberblick!AC13="","",Gesamtüberblick!AC13)</f>
        <v>-2.4394403610591024E-2</v>
      </c>
      <c r="AG9" s="17">
        <f>IF(Gesamtüberblick!AA13="","",Gesamtüberblick!AA13)</f>
        <v>-2.4847751465622236E-2</v>
      </c>
      <c r="AH9" s="17">
        <f>IF(Gesamtüberblick!$AD13="","",Gesamtüberblick!$AD13)</f>
        <v>0.29079429732811024</v>
      </c>
      <c r="AI9" s="17">
        <f>IF(Gesamtüberblick!$AE13="","",Gesamtüberblick!$AE13)</f>
        <v>0</v>
      </c>
      <c r="AJ9" s="17">
        <f>IF(Gesamtüberblick!AH13="","",Gesamtüberblick!AH13)</f>
        <v>4.5126144623810302E-2</v>
      </c>
      <c r="AK9" s="17">
        <f>IF(Gesamtüberblick!AI13="","",Gesamtüberblick!AI13)</f>
        <v>0.33592044195192056</v>
      </c>
    </row>
    <row r="10" spans="1:37" ht="15" customHeight="1" thickBot="1" x14ac:dyDescent="0.35">
      <c r="A10" s="53" t="s">
        <v>156</v>
      </c>
      <c r="B10" s="13" t="s">
        <v>187</v>
      </c>
      <c r="C10" s="17">
        <f>IF(Gesamtüberblick!C14="","",Gesamtüberblick!C14)</f>
        <v>2.346405643216231E-2</v>
      </c>
      <c r="D10" s="17">
        <f>IF(Gesamtüberblick!D14="","",Gesamtüberblick!D14)</f>
        <v>6.6955365288999037E-4</v>
      </c>
      <c r="E10" s="17">
        <f>IF(Gesamtüberblick!E14="","",Gesamtüberblick!E14)</f>
        <v>4.5720138588632747E-4</v>
      </c>
      <c r="F10" s="17">
        <f>IF(Gesamtüberblick!F14="","",Gesamtüberblick!F14)</f>
        <v>2.4590811470938629E-2</v>
      </c>
      <c r="G10" s="17">
        <f>IF(Gesamtüberblick!G14="","",Gesamtüberblick!G14)</f>
        <v>7.8677281396313001E-4</v>
      </c>
      <c r="H10" s="17">
        <f>IF(Gesamtüberblick!H14="","",Gesamtüberblick!H14)</f>
        <v>3.6043222814255242E-4</v>
      </c>
      <c r="I10" s="17">
        <f>IF(Gesamtüberblick!I14="","",Gesamtüberblick!I14)</f>
        <v>0</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2.5738016513044311E-2</v>
      </c>
      <c r="X10" s="17">
        <f>IF(Gesamtüberblick!$AE14="","",Gesamtüberblick!$AE14)</f>
        <v>0</v>
      </c>
      <c r="Y10" s="17">
        <f>IF(Gesamtüberblick!AF14="","",Gesamtüberblick!AF14)</f>
        <v>0</v>
      </c>
      <c r="Z10" s="17">
        <f>IF(Gesamtüberblick!AG14="","",Gesamtüberblick!AG14)</f>
        <v>2.5738016513044311E-2</v>
      </c>
      <c r="AA10" s="17">
        <f>IF(Gesamtüberblick!W14="","",Gesamtüberblick!W14)</f>
        <v>1.0052619060000001E-4</v>
      </c>
      <c r="AB10" s="17">
        <f>IF(Gesamtüberblick!X14="","",Gesamtüberblick!X14)</f>
        <v>3.2828347500000007E-4</v>
      </c>
      <c r="AC10" s="17">
        <f>IF(Gesamtüberblick!Y14="","",Gesamtüberblick!Y14)</f>
        <v>1.6938510304717003E-4</v>
      </c>
      <c r="AD10" s="17">
        <f>IF(Gesamtüberblick!Z14="","",Gesamtüberblick!Z14)</f>
        <v>1.72301515E-5</v>
      </c>
      <c r="AE10" s="17">
        <f>IF(Gesamtüberblick!AB14="","",Gesamtüberblick!AB14)</f>
        <v>-6.2227233940342723E-5</v>
      </c>
      <c r="AF10" s="17">
        <f>IF(Gesamtüberblick!AC14="","",Gesamtüberblick!AC14)</f>
        <v>-7.6133025991588683E-4</v>
      </c>
      <c r="AG10" s="17">
        <f>IF(Gesamtüberblick!AA14="","",Gesamtüberblick!AA14)</f>
        <v>-8.235574938562295E-4</v>
      </c>
      <c r="AH10" s="17">
        <f>IF(Gesamtüberblick!$AD14="","",Gesamtüberblick!$AD14)</f>
        <v>2.5738016513044311E-2</v>
      </c>
      <c r="AI10" s="17">
        <f>IF(Gesamtüberblick!$AE14="","",Gesamtüberblick!$AE14)</f>
        <v>0</v>
      </c>
      <c r="AJ10" s="17">
        <f>IF(Gesamtüberblick!AH14="","",Gesamtüberblick!AH14)</f>
        <v>6.154249201471701E-4</v>
      </c>
      <c r="AK10" s="17">
        <f>IF(Gesamtüberblick!AI14="","",Gesamtüberblick!AI14)</f>
        <v>2.6353441433191481E-2</v>
      </c>
    </row>
    <row r="11" spans="1:37" ht="15" customHeight="1" thickBot="1" x14ac:dyDescent="0.35">
      <c r="A11" s="53" t="s">
        <v>157</v>
      </c>
      <c r="B11" s="13" t="s">
        <v>188</v>
      </c>
      <c r="C11" s="17">
        <f>IF(Gesamtüberblick!C15="","",Gesamtüberblick!C15)</f>
        <v>6.8748713267514763E-2</v>
      </c>
      <c r="D11" s="17">
        <f>IF(Gesamtüberblick!D15="","",Gesamtüberblick!D15)</f>
        <v>5.1954905468836231E-3</v>
      </c>
      <c r="E11" s="17">
        <f>IF(Gesamtüberblick!E15="","",Gesamtüberblick!E15)</f>
        <v>1.1174215874371476E-2</v>
      </c>
      <c r="F11" s="17">
        <f>IF(Gesamtüberblick!F15="","",Gesamtüberblick!F15)</f>
        <v>8.5118419688769861E-2</v>
      </c>
      <c r="G11" s="17">
        <f>IF(Gesamtüberblick!G15="","",Gesamtüberblick!G15)</f>
        <v>7.1892211379779129E-3</v>
      </c>
      <c r="H11" s="17">
        <f>IF(Gesamtüberblick!H15="","",Gesamtüberblick!H15)</f>
        <v>2.8844437287632552E-4</v>
      </c>
      <c r="I11" s="17">
        <f>IF(Gesamtüberblick!I15="","",Gesamtüberblick!I15)</f>
        <v>0</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9.2596085199624104E-2</v>
      </c>
      <c r="X11" s="17">
        <f>IF(Gesamtüberblick!$AE15="","",Gesamtüberblick!$AE15)</f>
        <v>0</v>
      </c>
      <c r="Y11" s="17">
        <f>IF(Gesamtüberblick!AF15="","",Gesamtüberblick!AF15)</f>
        <v>0</v>
      </c>
      <c r="Z11" s="17">
        <f>IF(Gesamtüberblick!AG15="","",Gesamtüberblick!AG15)</f>
        <v>9.2596085199624104E-2</v>
      </c>
      <c r="AA11" s="17">
        <f>IF(Gesamtüberblick!W15="","",Gesamtüberblick!W15)</f>
        <v>1.40682828E-2</v>
      </c>
      <c r="AB11" s="17">
        <f>IF(Gesamtüberblick!X15="","",Gesamtüberblick!X15)</f>
        <v>2.5473592500000002E-3</v>
      </c>
      <c r="AC11" s="17">
        <f>IF(Gesamtüberblick!Y15="","",Gesamtüberblick!Y15)</f>
        <v>7.5216078491802715E-4</v>
      </c>
      <c r="AD11" s="17">
        <f>IF(Gesamtüberblick!Z15="","",Gesamtüberblick!Z15)</f>
        <v>6.6113931999999995E-4</v>
      </c>
      <c r="AE11" s="17">
        <f>IF(Gesamtüberblick!AB15="","",Gesamtüberblick!AB15)</f>
        <v>-1.4860965938979175E-4</v>
      </c>
      <c r="AF11" s="17">
        <f>IF(Gesamtüberblick!AC15="","",Gesamtüberblick!AC15)</f>
        <v>-1.0746835307968335E-2</v>
      </c>
      <c r="AG11" s="17">
        <f>IF(Gesamtüberblick!AA15="","",Gesamtüberblick!AA15)</f>
        <v>-1.0895444967358127E-2</v>
      </c>
      <c r="AH11" s="17">
        <f>IF(Gesamtüberblick!$AD15="","",Gesamtüberblick!$AD15)</f>
        <v>9.2596085199624104E-2</v>
      </c>
      <c r="AI11" s="17">
        <f>IF(Gesamtüberblick!$AE15="","",Gesamtüberblick!$AE15)</f>
        <v>0</v>
      </c>
      <c r="AJ11" s="17">
        <f>IF(Gesamtüberblick!AH15="","",Gesamtüberblick!AH15)</f>
        <v>1.8028942154918029E-2</v>
      </c>
      <c r="AK11" s="17">
        <f>IF(Gesamtüberblick!AI15="","",Gesamtüberblick!AI15)</f>
        <v>0.11062502735454213</v>
      </c>
    </row>
    <row r="12" spans="1:37" ht="15" customHeight="1" thickBot="1" x14ac:dyDescent="0.35">
      <c r="A12" s="53" t="s">
        <v>158</v>
      </c>
      <c r="B12" s="13" t="s">
        <v>189</v>
      </c>
      <c r="C12" s="17">
        <f>IF(Gesamtüberblick!C16="","",Gesamtüberblick!C16)</f>
        <v>0.74169490049899578</v>
      </c>
      <c r="D12" s="17">
        <f>IF(Gesamtüberblick!D16="","",Gesamtüberblick!D16)</f>
        <v>5.2790798500309821E-2</v>
      </c>
      <c r="E12" s="17">
        <f>IF(Gesamtüberblick!E16="","",Gesamtüberblick!E16)</f>
        <v>0.11642062578470036</v>
      </c>
      <c r="F12" s="17">
        <f>IF(Gesamtüberblick!F16="","",Gesamtüberblick!F16)</f>
        <v>0.91090632478400602</v>
      </c>
      <c r="G12" s="17">
        <f>IF(Gesamtüberblick!G16="","",Gesamtüberblick!G16)</f>
        <v>7.3811767375613818E-2</v>
      </c>
      <c r="H12" s="17">
        <f>IF(Gesamtüberblick!H16="","",Gesamtüberblick!H16)</f>
        <v>2.5241733771253511E-3</v>
      </c>
      <c r="I12" s="17">
        <f>IF(Gesamtüberblick!I16="","",Gesamtüberblick!I16)</f>
        <v>0</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0.98724226553674521</v>
      </c>
      <c r="X12" s="17">
        <f>IF(Gesamtüberblick!$AE16="","",Gesamtüberblick!$AE16)</f>
        <v>0</v>
      </c>
      <c r="Y12" s="17">
        <f>IF(Gesamtüberblick!AF16="","",Gesamtüberblick!AF16)</f>
        <v>0</v>
      </c>
      <c r="Z12" s="17">
        <f>IF(Gesamtüberblick!AG16="","",Gesamtüberblick!AG16)</f>
        <v>0.98724226553674521</v>
      </c>
      <c r="AA12" s="17">
        <f>IF(Gesamtüberblick!W16="","",Gesamtüberblick!W16)</f>
        <v>0.1529192841</v>
      </c>
      <c r="AB12" s="17">
        <f>IF(Gesamtüberblick!X16="","",Gesamtüberblick!X16)</f>
        <v>2.5883432500000001E-2</v>
      </c>
      <c r="AC12" s="17">
        <f>IF(Gesamtüberblick!Y16="","",Gesamtüberblick!Y16)</f>
        <v>8.3880440529035035E-3</v>
      </c>
      <c r="AD12" s="17">
        <f>IF(Gesamtüberblick!Z16="","",Gesamtüberblick!Z16)</f>
        <v>6.4086752999999996E-3</v>
      </c>
      <c r="AE12" s="17">
        <f>IF(Gesamtüberblick!AB16="","",Gesamtüberblick!AB16)</f>
        <v>-1.5237237642981346E-3</v>
      </c>
      <c r="AF12" s="17">
        <f>IF(Gesamtüberblick!AC16="","",Gesamtüberblick!AC16)</f>
        <v>-0.10965977495537295</v>
      </c>
      <c r="AG12" s="17">
        <f>IF(Gesamtüberblick!AA16="","",Gesamtüberblick!AA16)</f>
        <v>-0.11118349871967108</v>
      </c>
      <c r="AH12" s="17">
        <f>IF(Gesamtüberblick!$AD16="","",Gesamtüberblick!$AD16)</f>
        <v>0.98724226553674521</v>
      </c>
      <c r="AI12" s="17">
        <f>IF(Gesamtüberblick!$AE16="","",Gesamtüberblick!$AE16)</f>
        <v>0</v>
      </c>
      <c r="AJ12" s="17">
        <f>IF(Gesamtüberblick!AH16="","",Gesamtüberblick!AH16)</f>
        <v>0.19359943595290349</v>
      </c>
      <c r="AK12" s="17">
        <f>IF(Gesamtüberblick!AI16="","",Gesamtüberblick!AI16)</f>
        <v>1.1808417014896486</v>
      </c>
    </row>
    <row r="13" spans="1:37" ht="14.25" customHeight="1" thickBot="1" x14ac:dyDescent="0.35">
      <c r="A13" s="53" t="s">
        <v>22</v>
      </c>
      <c r="B13" s="13" t="s">
        <v>190</v>
      </c>
      <c r="C13" s="17">
        <f>IF(Gesamtüberblick!C17="","",Gesamtüberblick!C17)</f>
        <v>0.19422721843614432</v>
      </c>
      <c r="D13" s="17">
        <f>IF(Gesamtüberblick!D17="","",Gesamtüberblick!D17)</f>
        <v>3.1967934988226303E-2</v>
      </c>
      <c r="E13" s="17">
        <f>IF(Gesamtüberblick!E17="","",Gesamtüberblick!E17)</f>
        <v>4.3412016562998215E-2</v>
      </c>
      <c r="F13" s="17">
        <f>IF(Gesamtüberblick!F17="","",Gesamtüberblick!F17)</f>
        <v>0.26960716998736883</v>
      </c>
      <c r="G13" s="17">
        <f>IF(Gesamtüberblick!G17="","",Gesamtüberblick!G17)</f>
        <v>4.3090005199186987E-2</v>
      </c>
      <c r="H13" s="17">
        <f>IF(Gesamtüberblick!H17="","",Gesamtüberblick!H17)</f>
        <v>8.2702254472546055E-4</v>
      </c>
      <c r="I13" s="17">
        <f>IF(Gesamtüberblick!I17="","",Gesamtüberblick!I17)</f>
        <v>0</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0.31352419773128126</v>
      </c>
      <c r="X13" s="17">
        <f>IF(Gesamtüberblick!$AE17="","",Gesamtüberblick!$AE17)</f>
        <v>0</v>
      </c>
      <c r="Y13" s="17">
        <f>IF(Gesamtüberblick!AF17="","",Gesamtüberblick!AF17)</f>
        <v>0</v>
      </c>
      <c r="Z13" s="17">
        <f>IF(Gesamtüberblick!AG17="","",Gesamtüberblick!AG17)</f>
        <v>0.31352419773128126</v>
      </c>
      <c r="AA13" s="17">
        <f>IF(Gesamtüberblick!W17="","",Gesamtüberblick!W17)</f>
        <v>4.5290133900000001E-2</v>
      </c>
      <c r="AB13" s="17">
        <f>IF(Gesamtüberblick!X17="","",Gesamtüberblick!X17)</f>
        <v>1.56739415E-2</v>
      </c>
      <c r="AC13" s="17">
        <f>IF(Gesamtüberblick!Y17="","",Gesamtüberblick!Y17)</f>
        <v>2.5106562934763162E-3</v>
      </c>
      <c r="AD13" s="17">
        <f>IF(Gesamtüberblick!Z17="","",Gesamtüberblick!Z17)</f>
        <v>1.9755122599999998E-3</v>
      </c>
      <c r="AE13" s="17">
        <f>IF(Gesamtüberblick!AB17="","",Gesamtüberblick!AB17)</f>
        <v>-8.2872640732522358E-4</v>
      </c>
      <c r="AF13" s="17">
        <f>IF(Gesamtüberblick!AC17="","",Gesamtüberblick!AC17)</f>
        <v>-3.5066306130787039E-2</v>
      </c>
      <c r="AG13" s="17">
        <f>IF(Gesamtüberblick!AA17="","",Gesamtüberblick!AA17)</f>
        <v>-3.5895032538112263E-2</v>
      </c>
      <c r="AH13" s="17">
        <f>IF(Gesamtüberblick!$AD17="","",Gesamtüberblick!$AD17)</f>
        <v>0.31352419773128126</v>
      </c>
      <c r="AI13" s="17">
        <f>IF(Gesamtüberblick!$AE17="","",Gesamtüberblick!$AE17)</f>
        <v>0</v>
      </c>
      <c r="AJ13" s="17">
        <f>IF(Gesamtüberblick!AH17="","",Gesamtüberblick!AH17)</f>
        <v>6.5450243953476317E-2</v>
      </c>
      <c r="AK13" s="17">
        <f>IF(Gesamtüberblick!AI17="","",Gesamtüberblick!AI17)</f>
        <v>0.37897444168475758</v>
      </c>
    </row>
    <row r="14" spans="1:37" ht="15" thickBot="1" x14ac:dyDescent="0.35">
      <c r="A14" s="53" t="s">
        <v>23</v>
      </c>
      <c r="B14" s="13" t="s">
        <v>59</v>
      </c>
      <c r="C14" s="17">
        <f>IF(Gesamtüberblick!C18="","",Gesamtüberblick!C18)</f>
        <v>8.5923789433800581E-5</v>
      </c>
      <c r="D14" s="17">
        <f>IF(Gesamtüberblick!D18="","",Gesamtüberblick!D18)</f>
        <v>3.0795768068201128E-5</v>
      </c>
      <c r="E14" s="17">
        <f>IF(Gesamtüberblick!E18="","",Gesamtüberblick!E18)</f>
        <v>9.9101863382824421E-6</v>
      </c>
      <c r="F14" s="17">
        <f>IF(Gesamtüberblick!F18="","",Gesamtüberblick!F18)</f>
        <v>1.2662974384028414E-4</v>
      </c>
      <c r="G14" s="17">
        <f>IF(Gesamtüberblick!G18="","",Gesamtüberblick!G18)</f>
        <v>2.9816442008149049E-5</v>
      </c>
      <c r="H14" s="17">
        <f>IF(Gesamtüberblick!H18="","",Gesamtüberblick!H18)</f>
        <v>9.3040536409806915E-7</v>
      </c>
      <c r="I14" s="17">
        <f>IF(Gesamtüberblick!I18="","",Gesamtüberblick!I18)</f>
        <v>0</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1.5737659121253125E-4</v>
      </c>
      <c r="X14" s="17">
        <f>IF(Gesamtüberblick!$AE18="","",Gesamtüberblick!$AE18)</f>
        <v>0</v>
      </c>
      <c r="Y14" s="17">
        <f>IF(Gesamtüberblick!AF18="","",Gesamtüberblick!AF18)</f>
        <v>0</v>
      </c>
      <c r="Z14" s="17">
        <f>IF(Gesamtüberblick!AG18="","",Gesamtüberblick!AG18)</f>
        <v>1.5737659121253125E-4</v>
      </c>
      <c r="AA14" s="17">
        <f>IF(Gesamtüberblick!W18="","",Gesamtüberblick!W18)</f>
        <v>1.1430443309999999E-6</v>
      </c>
      <c r="AB14" s="17">
        <f>IF(Gesamtüberblick!X18="","",Gesamtüberblick!X18)</f>
        <v>1.509922575E-5</v>
      </c>
      <c r="AC14" s="17">
        <f>IF(Gesamtüberblick!Y18="","",Gesamtüberblick!Y18)</f>
        <v>1.7711919020263692E-5</v>
      </c>
      <c r="AD14" s="17">
        <f>IF(Gesamtüberblick!Z18="","",Gesamtüberblick!Z18)</f>
        <v>2.8298744999999998E-7</v>
      </c>
      <c r="AE14" s="17">
        <f>IF(Gesamtüberblick!AB18="","",Gesamtüberblick!AB18)</f>
        <v>-2.7207079969979984E-7</v>
      </c>
      <c r="AF14" s="17">
        <f>IF(Gesamtüberblick!AC18="","",Gesamtüberblick!AC18)</f>
        <v>-1.4627435819524564E-5</v>
      </c>
      <c r="AG14" s="17">
        <f>IF(Gesamtüberblick!AA18="","",Gesamtüberblick!AA18)</f>
        <v>-1.4899506619224363E-5</v>
      </c>
      <c r="AH14" s="17">
        <f>IF(Gesamtüberblick!$AD18="","",Gesamtüberblick!$AD18)</f>
        <v>1.5737659121253125E-4</v>
      </c>
      <c r="AI14" s="17">
        <f>IF(Gesamtüberblick!$AE18="","",Gesamtüberblick!$AE18)</f>
        <v>0</v>
      </c>
      <c r="AJ14" s="17">
        <f>IF(Gesamtüberblick!AH18="","",Gesamtüberblick!AH18)</f>
        <v>3.4237176551263691E-5</v>
      </c>
      <c r="AK14" s="17">
        <f>IF(Gesamtüberblick!AI18="","",Gesamtüberblick!AI18)</f>
        <v>1.9161376776379493E-4</v>
      </c>
    </row>
    <row r="15" spans="1:37" ht="15" thickBot="1" x14ac:dyDescent="0.35">
      <c r="A15" s="53" t="s">
        <v>24</v>
      </c>
      <c r="B15" s="13" t="s">
        <v>27</v>
      </c>
      <c r="C15" s="17">
        <f>IF(Gesamtüberblick!C19="","",Gesamtüberblick!C19)</f>
        <v>492.64090525249173</v>
      </c>
      <c r="D15" s="17">
        <f>IF(Gesamtüberblick!D19="","",Gesamtüberblick!D19)</f>
        <v>133.79857010675732</v>
      </c>
      <c r="E15" s="17">
        <f>IF(Gesamtüberblick!E19="","",Gesamtüberblick!E19)</f>
        <v>85.656185454091741</v>
      </c>
      <c r="F15" s="17">
        <f>IF(Gesamtüberblick!F19="","",Gesamtüberblick!F19)</f>
        <v>712.09566081334083</v>
      </c>
      <c r="G15" s="17">
        <f>IF(Gesamtüberblick!G19="","",Gesamtüberblick!G19)</f>
        <v>161.80250646426828</v>
      </c>
      <c r="H15" s="17">
        <f>IF(Gesamtüberblick!H19="","",Gesamtüberblick!H19)</f>
        <v>5.5355902450645811</v>
      </c>
      <c r="I15" s="17">
        <f>IF(Gesamtüberblick!I19="","",Gesamtüberblick!I19)</f>
        <v>0</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879.43375752267366</v>
      </c>
      <c r="X15" s="17">
        <f>IF(Gesamtüberblick!$AE19="","",Gesamtüberblick!$AE19)</f>
        <v>0</v>
      </c>
      <c r="Y15" s="17">
        <f>IF(Gesamtüberblick!AF19="","",Gesamtüberblick!AF19)</f>
        <v>0</v>
      </c>
      <c r="Z15" s="17">
        <f>IF(Gesamtüberblick!AG19="","",Gesamtüberblick!AG19)</f>
        <v>879.43375752267366</v>
      </c>
      <c r="AA15" s="17">
        <f>IF(Gesamtüberblick!W19="","",Gesamtüberblick!W19)</f>
        <v>42.884519699999998</v>
      </c>
      <c r="AB15" s="17">
        <f>IF(Gesamtüberblick!X19="","",Gesamtüberblick!X19)</f>
        <v>65.601702500000002</v>
      </c>
      <c r="AC15" s="17">
        <f>IF(Gesamtüberblick!Y19="","",Gesamtüberblick!Y19)</f>
        <v>3.8993306117049973</v>
      </c>
      <c r="AD15" s="17">
        <f>IF(Gesamtüberblick!Z19="","",Gesamtüberblick!Z19)</f>
        <v>3.46718875</v>
      </c>
      <c r="AE15" s="17">
        <f>IF(Gesamtüberblick!AB19="","",Gesamtüberblick!AB19)</f>
        <v>-6.4333039849864511</v>
      </c>
      <c r="AF15" s="17">
        <f>IF(Gesamtüberblick!AC19="","",Gesamtüberblick!AC19)</f>
        <v>-95.020672111669739</v>
      </c>
      <c r="AG15" s="17">
        <f>IF(Gesamtüberblick!AA19="","",Gesamtüberblick!AA19)</f>
        <v>-101.45397609665619</v>
      </c>
      <c r="AH15" s="17">
        <f>IF(Gesamtüberblick!$AD19="","",Gesamtüberblick!$AD19)</f>
        <v>879.43375752267366</v>
      </c>
      <c r="AI15" s="17">
        <f>IF(Gesamtüberblick!$AE19="","",Gesamtüberblick!$AE19)</f>
        <v>0</v>
      </c>
      <c r="AJ15" s="17">
        <f>IF(Gesamtüberblick!AH19="","",Gesamtüberblick!AH19)</f>
        <v>115.852741561705</v>
      </c>
      <c r="AK15" s="17">
        <f>IF(Gesamtüberblick!AI19="","",Gesamtüberblick!AI19)</f>
        <v>995.28649908437865</v>
      </c>
    </row>
    <row r="16" spans="1:37" ht="15" thickBot="1" x14ac:dyDescent="0.35">
      <c r="A16" s="53" t="s">
        <v>165</v>
      </c>
      <c r="B16" s="13" t="s">
        <v>191</v>
      </c>
      <c r="C16" s="17">
        <f>IF(Gesamtüberblick!C20="","",Gesamtüberblick!C20)</f>
        <v>6.3421529507349117</v>
      </c>
      <c r="D16" s="17">
        <f>IF(Gesamtüberblick!D20="","",Gesamtüberblick!D20)</f>
        <v>0.55160695158313455</v>
      </c>
      <c r="E16" s="17">
        <f>IF(Gesamtüberblick!E20="","",Gesamtüberblick!E20)</f>
        <v>-1.2093904762931253</v>
      </c>
      <c r="F16" s="17">
        <f>IF(Gesamtüberblick!F20="","",Gesamtüberblick!F20)</f>
        <v>5.6843694260249205</v>
      </c>
      <c r="G16" s="17">
        <f>IF(Gesamtüberblick!G20="","",Gesamtüberblick!G20)</f>
        <v>0.77265610288459352</v>
      </c>
      <c r="H16" s="17">
        <f>IF(Gesamtüberblick!H20="","",Gesamtüberblick!H20)</f>
        <v>4.3590290704712903E-2</v>
      </c>
      <c r="I16" s="17">
        <f>IF(Gesamtüberblick!I20="","",Gesamtüberblick!I20)</f>
        <v>0</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6.500615819614227</v>
      </c>
      <c r="X16" s="17">
        <f>IF(Gesamtüberblick!$AE20="","",Gesamtüberblick!$AE20)</f>
        <v>0</v>
      </c>
      <c r="Y16" s="17">
        <f>IF(Gesamtüberblick!AF20="","",Gesamtüberblick!AF20)</f>
        <v>0</v>
      </c>
      <c r="Z16" s="17">
        <f>IF(Gesamtüberblick!AG20="","",Gesamtüberblick!AG20)</f>
        <v>6.500615819614227</v>
      </c>
      <c r="AA16" s="17">
        <f>IF(Gesamtüberblick!W20="","",Gesamtüberblick!W20)</f>
        <v>9.2414427600000001E-2</v>
      </c>
      <c r="AB16" s="17">
        <f>IF(Gesamtüberblick!X20="","",Gesamtüberblick!X20)</f>
        <v>0.27045397500000001</v>
      </c>
      <c r="AC16" s="17">
        <f>IF(Gesamtüberblick!Y20="","",Gesamtüberblick!Y20)</f>
        <v>4.726708713339222E-2</v>
      </c>
      <c r="AD16" s="17">
        <f>IF(Gesamtüberblick!Z20="","",Gesamtüberblick!Z20)</f>
        <v>0.24173950600000002</v>
      </c>
      <c r="AE16" s="17">
        <f>IF(Gesamtüberblick!AB20="","",Gesamtüberblick!AB20)</f>
        <v>-2.0323388509864926E-2</v>
      </c>
      <c r="AF16" s="17">
        <f>IF(Gesamtüberblick!AC20="","",Gesamtüberblick!AC20)</f>
        <v>-0.80619899927845218</v>
      </c>
      <c r="AG16" s="17">
        <f>IF(Gesamtüberblick!AA20="","",Gesamtüberblick!AA20)</f>
        <v>-0.8265223877883171</v>
      </c>
      <c r="AH16" s="17">
        <f>IF(Gesamtüberblick!$AD20="","",Gesamtüberblick!$AD20)</f>
        <v>6.500615819614227</v>
      </c>
      <c r="AI16" s="17">
        <f>IF(Gesamtüberblick!$AE20="","",Gesamtüberblick!$AE20)</f>
        <v>0</v>
      </c>
      <c r="AJ16" s="17">
        <f>IF(Gesamtüberblick!AH20="","",Gesamtüberblick!AH20)</f>
        <v>0.65187499573339225</v>
      </c>
      <c r="AK16" s="17">
        <f>IF(Gesamtüberblick!AI20="","",Gesamtüberblick!AI20)</f>
        <v>7.152490815347619</v>
      </c>
    </row>
    <row r="17" spans="1:34" ht="30.6" customHeight="1" thickBot="1" x14ac:dyDescent="0.35">
      <c r="A17" s="116" t="s">
        <v>167</v>
      </c>
      <c r="B17" s="117"/>
      <c r="C17" s="116" t="s">
        <v>168</v>
      </c>
      <c r="D17" s="118"/>
      <c r="E17" s="118"/>
      <c r="F17" s="118"/>
      <c r="G17" s="118"/>
      <c r="H17" s="118"/>
      <c r="I17" s="118"/>
      <c r="J17" s="118"/>
      <c r="K17" s="118"/>
      <c r="L17" s="118"/>
      <c r="M17" s="118"/>
      <c r="N17" s="118"/>
      <c r="O17" s="118"/>
      <c r="P17" s="118"/>
      <c r="Q17" s="118"/>
      <c r="R17" s="118"/>
      <c r="S17" s="118"/>
      <c r="T17" s="118"/>
      <c r="U17" s="118"/>
      <c r="V17" s="119"/>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77734375" customWidth="1"/>
  </cols>
  <sheetData>
    <row r="1" spans="1:37" ht="18" x14ac:dyDescent="0.35">
      <c r="A1" s="5" t="s">
        <v>49</v>
      </c>
      <c r="I1" s="5"/>
      <c r="W1" s="77"/>
      <c r="AA1" s="94"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f>IF(Gesamtüberblick!C21="","",Gesamtüberblick!C21)</f>
        <v>103.19857906084964</v>
      </c>
      <c r="D4" s="17">
        <f>IF(Gesamtüberblick!D21="","",Gesamtüberblick!D21)</f>
        <v>2.1031141280190706</v>
      </c>
      <c r="E4" s="17">
        <f>IF(Gesamtüberblick!E21="","",Gesamtüberblick!E21)</f>
        <v>27.022449556563771</v>
      </c>
      <c r="F4" s="17">
        <f>IF(Gesamtüberblick!F21="","",Gesamtüberblick!F21)</f>
        <v>132.32414274543248</v>
      </c>
      <c r="G4" s="17">
        <f>IF(Gesamtüberblick!G21="","",Gesamtüberblick!G21)</f>
        <v>2.3668810052914635</v>
      </c>
      <c r="H4" s="17">
        <f>IF(Gesamtüberblick!H21="","",Gesamtüberblick!H21)</f>
        <v>6.4123480366554091</v>
      </c>
      <c r="I4" s="17">
        <f>IF(Gesamtüberblick!I21="","",Gesamtüberblick!I21)</f>
        <v>0</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141.10337178737936</v>
      </c>
      <c r="X4" s="17">
        <f>IF(Gesamtüberblick!$AE21="","",Gesamtüberblick!$AE21)</f>
        <v>0</v>
      </c>
      <c r="Y4" s="17">
        <f>IF(Gesamtüberblick!AF21="","",Gesamtüberblick!AF21)</f>
        <v>0</v>
      </c>
      <c r="Z4" s="17">
        <f>IF(Gesamtüberblick!AG21="","",Gesamtüberblick!AG21)</f>
        <v>141.10337178737936</v>
      </c>
      <c r="AA4" s="17">
        <f>IF(Gesamtüberblick!W21="","",Gesamtüberblick!W21)</f>
        <v>0.24398272799999998</v>
      </c>
      <c r="AB4" s="17">
        <f>IF(Gesamtüberblick!X21="","",Gesamtüberblick!X21)</f>
        <v>1.0311610000000002</v>
      </c>
      <c r="AC4" s="17">
        <f>IF(Gesamtüberblick!Y21="","",Gesamtüberblick!Y21)</f>
        <v>0.60452478271412347</v>
      </c>
      <c r="AD4" s="17">
        <f>IF(Gesamtüberblick!Z21="","",Gesamtüberblick!Z21)</f>
        <v>4.3810905703194902E-2</v>
      </c>
      <c r="AE4" s="17">
        <f>IF(Gesamtüberblick!AB21="","",Gesamtüberblick!AB21)</f>
        <v>-0.61195579704118908</v>
      </c>
      <c r="AF4" s="17">
        <f>IF(Gesamtüberblick!AC21="","",Gesamtüberblick!AC21)</f>
        <v>-19.714072671260098</v>
      </c>
      <c r="AG4" s="17">
        <f>IF(Gesamtüberblick!AA21="","",Gesamtüberblick!AA21)</f>
        <v>-20.326028468301288</v>
      </c>
      <c r="AH4" s="17">
        <f>IF(Gesamtüberblick!$AD21="","",Gesamtüberblick!$AD21)</f>
        <v>141.10337178737936</v>
      </c>
      <c r="AI4" s="17">
        <f>IF(Gesamtüberblick!$AE21="","",Gesamtüberblick!$AE21)</f>
        <v>0</v>
      </c>
      <c r="AJ4" s="17">
        <f>IF(Gesamtüberblick!AH21="","",Gesamtüberblick!AH21)</f>
        <v>1.9234794164173183</v>
      </c>
      <c r="AK4" s="17">
        <f>IF(Gesamtüberblick!AI21="","",Gesamtüberblick!AI21)</f>
        <v>143.02685120379667</v>
      </c>
    </row>
    <row r="5" spans="1:37" ht="15" thickBot="1" x14ac:dyDescent="0.35">
      <c r="A5" s="55" t="s">
        <v>28</v>
      </c>
      <c r="B5" s="13" t="s">
        <v>62</v>
      </c>
      <c r="C5" s="17">
        <f>IF(Gesamtüberblick!C22="","",Gesamtüberblick!C22)</f>
        <v>0.17769870319490019</v>
      </c>
      <c r="D5" s="17">
        <f>IF(Gesamtüberblick!D22="","",Gesamtüberblick!D22)</f>
        <v>0</v>
      </c>
      <c r="E5" s="17">
        <f>IF(Gesamtüberblick!E22="","",Gesamtüberblick!E22)</f>
        <v>2.6019251423206509</v>
      </c>
      <c r="F5" s="17">
        <f>IF(Gesamtüberblick!F22="","",Gesamtüberblick!F22)</f>
        <v>2.7796238455155509</v>
      </c>
      <c r="G5" s="17">
        <f>IF(Gesamtüberblick!G22="","",Gesamtüberblick!G22)</f>
        <v>0</v>
      </c>
      <c r="H5" s="17">
        <f>IF(Gesamtüberblick!H22="","",Gesamtüberblick!H22)</f>
        <v>-2.6019251423206509</v>
      </c>
      <c r="I5" s="17">
        <f>IF(Gesamtüberblick!I22="","",Gesamtüberblick!I22)</f>
        <v>0</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0.1776987031949</v>
      </c>
      <c r="X5" s="17">
        <f>IF(Gesamtüberblick!$AE22="","",Gesamtüberblick!$AE22)</f>
        <v>0</v>
      </c>
      <c r="Y5" s="17">
        <f>IF(Gesamtüberblick!AF22="","",Gesamtüberblick!AF22)</f>
        <v>0</v>
      </c>
      <c r="Z5" s="17">
        <f>IF(Gesamtüberblick!AG22="","",Gesamtüberblick!AG22)</f>
        <v>0.1776987031949</v>
      </c>
      <c r="AA5" s="17">
        <f>IF(Gesamtüberblick!W22="","",Gesamtüberblick!W22)</f>
        <v>0</v>
      </c>
      <c r="AB5" s="17">
        <f>IF(Gesamtüberblick!X22="","",Gesamtüberblick!X22)</f>
        <v>0</v>
      </c>
      <c r="AC5" s="17">
        <f>IF(Gesamtüberblick!Y22="","",Gesamtüberblick!Y22)</f>
        <v>-0.17396703042780728</v>
      </c>
      <c r="AD5" s="17">
        <f>IF(Gesamtüberblick!Z22="","",Gesamtüberblick!Z22)</f>
        <v>-1.7769870319490021E-4</v>
      </c>
      <c r="AE5" s="17">
        <f>IF(Gesamtüberblick!AB22="","",Gesamtüberblick!AB22)</f>
        <v>0</v>
      </c>
      <c r="AF5" s="17">
        <f>IF(Gesamtüberblick!AC22="","",Gesamtüberblick!AC22)</f>
        <v>0</v>
      </c>
      <c r="AG5" s="17">
        <f>IF(Gesamtüberblick!AA22="","",Gesamtüberblick!AA22)</f>
        <v>0</v>
      </c>
      <c r="AH5" s="17">
        <f>IF(Gesamtüberblick!$AD22="","",Gesamtüberblick!$AD22)</f>
        <v>0.1776987031949</v>
      </c>
      <c r="AI5" s="17">
        <f>IF(Gesamtüberblick!$AE22="","",Gesamtüberblick!$AE22)</f>
        <v>0</v>
      </c>
      <c r="AJ5" s="17">
        <f>IF(Gesamtüberblick!AH22="","",Gesamtüberblick!AH22)</f>
        <v>-0.17414472913100218</v>
      </c>
      <c r="AK5" s="17">
        <f>IF(Gesamtüberblick!AI22="","",Gesamtüberblick!AI22)</f>
        <v>3.553974063897819E-3</v>
      </c>
    </row>
    <row r="6" spans="1:37" ht="15" thickBot="1" x14ac:dyDescent="0.35">
      <c r="A6" s="55" t="s">
        <v>29</v>
      </c>
      <c r="B6" s="13" t="s">
        <v>63</v>
      </c>
      <c r="C6" s="17">
        <f>IF(Gesamtüberblick!C23="","",Gesamtüberblick!C23)</f>
        <v>103.37627776404456</v>
      </c>
      <c r="D6" s="17">
        <f>IF(Gesamtüberblick!D23="","",Gesamtüberblick!D23)</f>
        <v>2.1031141280190706</v>
      </c>
      <c r="E6" s="17">
        <f>IF(Gesamtüberblick!E23="","",Gesamtüberblick!E23)</f>
        <v>29.62437469888442</v>
      </c>
      <c r="F6" s="17">
        <f>IF(Gesamtüberblick!F23="","",Gesamtüberblick!F23)</f>
        <v>135.10376659094806</v>
      </c>
      <c r="G6" s="17">
        <f>IF(Gesamtüberblick!G23="","",Gesamtüberblick!G23)</f>
        <v>2.3668810052914635</v>
      </c>
      <c r="H6" s="17">
        <f>IF(Gesamtüberblick!H23="","",Gesamtüberblick!H23)</f>
        <v>3.8104228943347578</v>
      </c>
      <c r="I6" s="17">
        <f>IF(Gesamtüberblick!I23="","",Gesamtüberblick!I23)</f>
        <v>0</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141.28107049057428</v>
      </c>
      <c r="X6" s="17">
        <f>IF(Gesamtüberblick!$AE23="","",Gesamtüberblick!$AE23)</f>
        <v>0</v>
      </c>
      <c r="Y6" s="17">
        <f>IF(Gesamtüberblick!AF23="","",Gesamtüberblick!AF23)</f>
        <v>0</v>
      </c>
      <c r="Z6" s="17">
        <f>IF(Gesamtüberblick!AG23="","",Gesamtüberblick!AG23)</f>
        <v>141.28107049057428</v>
      </c>
      <c r="AA6" s="17">
        <f>IF(Gesamtüberblick!W23="","",Gesamtüberblick!W23)</f>
        <v>0.24398272799999998</v>
      </c>
      <c r="AB6" s="17">
        <f>IF(Gesamtüberblick!X23="","",Gesamtüberblick!X23)</f>
        <v>1.0311610000000002</v>
      </c>
      <c r="AC6" s="17">
        <f>IF(Gesamtüberblick!Y23="","",Gesamtüberblick!Y23)</f>
        <v>0.43055775228631621</v>
      </c>
      <c r="AD6" s="17">
        <f>IF(Gesamtüberblick!Z23="","",Gesamtüberblick!Z23)</f>
        <v>4.3633207E-2</v>
      </c>
      <c r="AE6" s="17">
        <f>IF(Gesamtüberblick!AB23="","",Gesamtüberblick!AB23)</f>
        <v>-0.61195579704118908</v>
      </c>
      <c r="AF6" s="17">
        <f>IF(Gesamtüberblick!AC23="","",Gesamtüberblick!AC23)</f>
        <v>-19.714072671260098</v>
      </c>
      <c r="AG6" s="17">
        <f>IF(Gesamtüberblick!AA23="","",Gesamtüberblick!AA23)</f>
        <v>-20.326028468301288</v>
      </c>
      <c r="AH6" s="17">
        <f>IF(Gesamtüberblick!$AD23="","",Gesamtüberblick!$AD23)</f>
        <v>141.28107049057428</v>
      </c>
      <c r="AI6" s="17">
        <f>IF(Gesamtüberblick!$AE23="","",Gesamtüberblick!$AE23)</f>
        <v>0</v>
      </c>
      <c r="AJ6" s="17">
        <f>IF(Gesamtüberblick!AH23="","",Gesamtüberblick!AH23)</f>
        <v>1.7493346872863165</v>
      </c>
      <c r="AK6" s="17">
        <f>IF(Gesamtüberblick!AI23="","",Gesamtüberblick!AI23)</f>
        <v>143.03040517786059</v>
      </c>
    </row>
    <row r="7" spans="1:37" ht="15" thickBot="1" x14ac:dyDescent="0.35">
      <c r="A7" s="55" t="s">
        <v>30</v>
      </c>
      <c r="B7" s="13" t="s">
        <v>62</v>
      </c>
      <c r="C7" s="17">
        <f>IF(Gesamtüberblick!C24="","",Gesamtüberblick!C24)</f>
        <v>483.84664844100655</v>
      </c>
      <c r="D7" s="17">
        <f>IF(Gesamtüberblick!D24="","",Gesamtüberblick!D24)</f>
        <v>133.80058417168163</v>
      </c>
      <c r="E7" s="17">
        <f>IF(Gesamtüberblick!E24="","",Gesamtüberblick!E24)</f>
        <v>85.532937269515813</v>
      </c>
      <c r="F7" s="17">
        <f>IF(Gesamtüberblick!F24="","",Gesamtüberblick!F24)</f>
        <v>703.18016988220404</v>
      </c>
      <c r="G7" s="17">
        <f>IF(Gesamtüberblick!G24="","",Gesamtüberblick!G24)</f>
        <v>161.80563610223578</v>
      </c>
      <c r="H7" s="17">
        <f>IF(Gesamtüberblick!H24="","",Gesamtüberblick!H24)</f>
        <v>5.6593076491048633</v>
      </c>
      <c r="I7" s="17">
        <f>IF(Gesamtüberblick!I24="","",Gesamtüberblick!I24)</f>
        <v>0</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870.64511363354472</v>
      </c>
      <c r="X7" s="17">
        <f>IF(Gesamtüberblick!$AE24="","",Gesamtüberblick!$AE24)</f>
        <v>0</v>
      </c>
      <c r="Y7" s="17">
        <f>IF(Gesamtüberblick!AF24="","",Gesamtüberblick!AF24)</f>
        <v>0</v>
      </c>
      <c r="Z7" s="17">
        <f>IF(Gesamtüberblick!AG24="","",Gesamtüberblick!AG24)</f>
        <v>870.64511363354472</v>
      </c>
      <c r="AA7" s="17">
        <f>IF(Gesamtüberblick!W24="","",Gesamtüberblick!W24)</f>
        <v>42.8847375</v>
      </c>
      <c r="AB7" s="17">
        <f>IF(Gesamtüberblick!X24="","",Gesamtüberblick!X24)</f>
        <v>65.60269000000001</v>
      </c>
      <c r="AC7" s="17">
        <f>IF(Gesamtüberblick!Y24="","",Gesamtüberblick!Y24)</f>
        <v>3.8997274870332315</v>
      </c>
      <c r="AD7" s="17">
        <f>IF(Gesamtüberblick!Z24="","",Gesamtüberblick!Z24)</f>
        <v>3.5056882686014466</v>
      </c>
      <c r="AE7" s="17">
        <f>IF(Gesamtüberblick!AB24="","",Gesamtüberblick!AB24)</f>
        <v>-6.4333104597431339</v>
      </c>
      <c r="AF7" s="17">
        <f>IF(Gesamtüberblick!AC24="","",Gesamtüberblick!AC24)</f>
        <v>-95.021286109856106</v>
      </c>
      <c r="AG7" s="17">
        <f>IF(Gesamtüberblick!AA24="","",Gesamtüberblick!AA24)</f>
        <v>-101.45459656959925</v>
      </c>
      <c r="AH7" s="17">
        <f>IF(Gesamtüberblick!$AD24="","",Gesamtüberblick!$AD24)</f>
        <v>870.64511363354472</v>
      </c>
      <c r="AI7" s="17">
        <f>IF(Gesamtüberblick!$AE24="","",Gesamtüberblick!$AE24)</f>
        <v>0</v>
      </c>
      <c r="AJ7" s="17">
        <f>IF(Gesamtüberblick!AH24="","",Gesamtüberblick!AH24)</f>
        <v>115.89284325563469</v>
      </c>
      <c r="AK7" s="17">
        <f>IF(Gesamtüberblick!AI24="","",Gesamtüberblick!AI24)</f>
        <v>986.53795688917944</v>
      </c>
    </row>
    <row r="8" spans="1:37" ht="15" thickBot="1" x14ac:dyDescent="0.35">
      <c r="A8" s="55" t="s">
        <v>31</v>
      </c>
      <c r="B8" s="13" t="s">
        <v>62</v>
      </c>
      <c r="C8" s="17">
        <f>IF(Gesamtüberblick!C25="","",Gesamtüberblick!C25)</f>
        <v>38.221678601446541</v>
      </c>
      <c r="D8" s="17">
        <f>IF(Gesamtüberblick!D25="","",Gesamtüberblick!D25)</f>
        <v>0</v>
      </c>
      <c r="E8" s="17">
        <f>IF(Gesamtüberblick!E25="","",Gesamtüberblick!E25)</f>
        <v>0.12369818087739945</v>
      </c>
      <c r="F8" s="17">
        <f>IF(Gesamtüberblick!F25="","",Gesamtüberblick!F25)</f>
        <v>38.345376782323939</v>
      </c>
      <c r="G8" s="17">
        <f>IF(Gesamtüberblick!G25="","",Gesamtüberblick!G25)</f>
        <v>0</v>
      </c>
      <c r="H8" s="17">
        <f>IF(Gesamtüberblick!H25="","",Gesamtüberblick!H25)</f>
        <v>-0.12369818087739945</v>
      </c>
      <c r="I8" s="17">
        <f>IF(Gesamtüberblick!I25="","",Gesamtüberblick!I25)</f>
        <v>0</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38.221678601446541</v>
      </c>
      <c r="X8" s="17">
        <f>IF(Gesamtüberblick!$AE25="","",Gesamtüberblick!$AE25)</f>
        <v>0</v>
      </c>
      <c r="Y8" s="17">
        <f>IF(Gesamtüberblick!AF25="","",Gesamtüberblick!AF25)</f>
        <v>0</v>
      </c>
      <c r="Z8" s="17">
        <f>IF(Gesamtüberblick!AG25="","",Gesamtüberblick!AG25)</f>
        <v>38.221678601446541</v>
      </c>
      <c r="AA8" s="17">
        <f>IF(Gesamtüberblick!W25="","",Gesamtüberblick!W25)</f>
        <v>0</v>
      </c>
      <c r="AB8" s="17">
        <f>IF(Gesamtüberblick!X25="","",Gesamtüberblick!X25)</f>
        <v>0</v>
      </c>
      <c r="AC8" s="17">
        <f>IF(Gesamtüberblick!Y25="","",Gesamtüberblick!Y25)</f>
        <v>-37.419023350816161</v>
      </c>
      <c r="AD8" s="17">
        <f>IF(Gesamtüberblick!Z25="","",Gesamtüberblick!Z25)</f>
        <v>-3.8221678601446547E-2</v>
      </c>
      <c r="AE8" s="17">
        <f>IF(Gesamtüberblick!AB25="","",Gesamtüberblick!AB25)</f>
        <v>0</v>
      </c>
      <c r="AF8" s="17">
        <f>IF(Gesamtüberblick!AC25="","",Gesamtüberblick!AC25)</f>
        <v>0</v>
      </c>
      <c r="AG8" s="17">
        <f>IF(Gesamtüberblick!AA25="","",Gesamtüberblick!AA25)</f>
        <v>0</v>
      </c>
      <c r="AH8" s="17">
        <f>IF(Gesamtüberblick!$AD25="","",Gesamtüberblick!$AD25)</f>
        <v>38.221678601446541</v>
      </c>
      <c r="AI8" s="17">
        <f>IF(Gesamtüberblick!$AE25="","",Gesamtüberblick!$AE25)</f>
        <v>0</v>
      </c>
      <c r="AJ8" s="17">
        <f>IF(Gesamtüberblick!AH25="","",Gesamtüberblick!AH25)</f>
        <v>-37.457245029417606</v>
      </c>
      <c r="AK8" s="17">
        <f>IF(Gesamtüberblick!AI25="","",Gesamtüberblick!AI25)</f>
        <v>0.7644335720289348</v>
      </c>
    </row>
    <row r="9" spans="1:37" ht="15" thickBot="1" x14ac:dyDescent="0.35">
      <c r="A9" s="55" t="s">
        <v>32</v>
      </c>
      <c r="B9" s="13" t="s">
        <v>62</v>
      </c>
      <c r="C9" s="17">
        <f>IF(Gesamtüberblick!C26="","",Gesamtüberblick!C26)</f>
        <v>522.06832704245312</v>
      </c>
      <c r="D9" s="17">
        <f>IF(Gesamtüberblick!D26="","",Gesamtüberblick!D26)</f>
        <v>133.80058417168163</v>
      </c>
      <c r="E9" s="17">
        <f>IF(Gesamtüberblick!E26="","",Gesamtüberblick!E26)</f>
        <v>85.656635450393225</v>
      </c>
      <c r="F9" s="17">
        <f>IF(Gesamtüberblick!F26="","",Gesamtüberblick!F26)</f>
        <v>741.52554666452795</v>
      </c>
      <c r="G9" s="17">
        <f>IF(Gesamtüberblick!G26="","",Gesamtüberblick!G26)</f>
        <v>161.80563610223578</v>
      </c>
      <c r="H9" s="17">
        <f>IF(Gesamtüberblick!H26="","",Gesamtüberblick!H26)</f>
        <v>5.5356094682274639</v>
      </c>
      <c r="I9" s="17">
        <f>IF(Gesamtüberblick!I26="","",Gesamtüberblick!I26)</f>
        <v>0</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908.86679223499118</v>
      </c>
      <c r="X9" s="17">
        <f>IF(Gesamtüberblick!$AE26="","",Gesamtüberblick!$AE26)</f>
        <v>0</v>
      </c>
      <c r="Y9" s="17">
        <f>IF(Gesamtüberblick!AF26="","",Gesamtüberblick!AF26)</f>
        <v>0</v>
      </c>
      <c r="Z9" s="17">
        <f>IF(Gesamtüberblick!AG26="","",Gesamtüberblick!AG26)</f>
        <v>908.86679223499118</v>
      </c>
      <c r="AA9" s="17">
        <f>IF(Gesamtüberblick!W26="","",Gesamtüberblick!W26)</f>
        <v>42.8847375</v>
      </c>
      <c r="AB9" s="17">
        <f>IF(Gesamtüberblick!X26="","",Gesamtüberblick!X26)</f>
        <v>65.60269000000001</v>
      </c>
      <c r="AC9" s="17">
        <f>IF(Gesamtüberblick!Y26="","",Gesamtüberblick!Y26)</f>
        <v>-33.519295863782929</v>
      </c>
      <c r="AD9" s="17">
        <f>IF(Gesamtüberblick!Z26="","",Gesamtüberblick!Z26)</f>
        <v>3.4674665899999999</v>
      </c>
      <c r="AE9" s="17">
        <f>IF(Gesamtüberblick!AB26="","",Gesamtüberblick!AB26)</f>
        <v>-6.4333104597431339</v>
      </c>
      <c r="AF9" s="17">
        <f>IF(Gesamtüberblick!AC26="","",Gesamtüberblick!AC26)</f>
        <v>-95.021286109856106</v>
      </c>
      <c r="AG9" s="17">
        <f>IF(Gesamtüberblick!AA26="","",Gesamtüberblick!AA26)</f>
        <v>-101.45459656959925</v>
      </c>
      <c r="AH9" s="17">
        <f>IF(Gesamtüberblick!$AD26="","",Gesamtüberblick!$AD26)</f>
        <v>908.86679223499118</v>
      </c>
      <c r="AI9" s="17">
        <f>IF(Gesamtüberblick!$AE26="","",Gesamtüberblick!$AE26)</f>
        <v>0</v>
      </c>
      <c r="AJ9" s="17">
        <f>IF(Gesamtüberblick!AH26="","",Gesamtüberblick!AH26)</f>
        <v>78.435598226217081</v>
      </c>
      <c r="AK9" s="17">
        <f>IF(Gesamtüberblick!AI26="","",Gesamtüberblick!AI26)</f>
        <v>987.30239046120823</v>
      </c>
    </row>
    <row r="10" spans="1:37" ht="15" thickBot="1" x14ac:dyDescent="0.35">
      <c r="A10" s="55" t="s">
        <v>33</v>
      </c>
      <c r="B10" s="13" t="s">
        <v>8</v>
      </c>
      <c r="C10" s="17">
        <f>IF(Gesamtüberblick!C27="","",Gesamtüberblick!C27)</f>
        <v>0</v>
      </c>
      <c r="D10" s="17">
        <f>IF(Gesamtüberblick!D27="","",Gesamtüberblick!D27)</f>
        <v>0</v>
      </c>
      <c r="E10" s="17">
        <f>IF(Gesamtüberblick!E27="","",Gesamtüberblick!E27)</f>
        <v>0</v>
      </c>
      <c r="F10" s="17">
        <f>IF(Gesamtüberblick!F27="","",Gesamtüberblick!F27)</f>
        <v>0</v>
      </c>
      <c r="G10" s="17">
        <f>IF(Gesamtüberblick!G27="","",Gesamtüberblick!G27)</f>
        <v>0</v>
      </c>
      <c r="H10" s="17">
        <f>IF(Gesamtüberblick!H27="","",Gesamtüberblick!H27)</f>
        <v>0</v>
      </c>
      <c r="I10" s="17">
        <f>IF(Gesamtüberblick!I27="","",Gesamtüberblick!I27)</f>
        <v>0</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0</v>
      </c>
      <c r="X10" s="17">
        <f>IF(Gesamtüberblick!$AE27="","",Gesamtüberblick!$AE27)</f>
        <v>0</v>
      </c>
      <c r="Y10" s="17">
        <f>IF(Gesamtüberblick!AF27="","",Gesamtüberblick!AF27)</f>
        <v>0</v>
      </c>
      <c r="Z10" s="17">
        <f>IF(Gesamtüberblick!AG27="","",Gesamtüberblick!AG27)</f>
        <v>0</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f>IF(Gesamtüberblick!AA30="","",Gesamtüberblick!AA30)</f>
        <v>0</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6" t="s">
        <v>57</v>
      </c>
      <c r="B14" s="117"/>
      <c r="C14" s="116" t="s">
        <v>61</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77734375" customWidth="1"/>
  </cols>
  <sheetData>
    <row r="1" spans="1:37" ht="18" x14ac:dyDescent="0.35">
      <c r="A1" s="5" t="s">
        <v>49</v>
      </c>
      <c r="K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f>IF(Gesamtüberblick!C31="","",Gesamtüberblick!C31)</f>
        <v>1.1493674044958716E-3</v>
      </c>
      <c r="D4" s="17">
        <f>IF(Gesamtüberblick!D31="","",Gesamtüberblick!D31)</f>
        <v>8.5118574996041285E-4</v>
      </c>
      <c r="E4" s="17">
        <f>IF(Gesamtüberblick!E31="","",Gesamtüberblick!E31)</f>
        <v>4.5150815609763502E-4</v>
      </c>
      <c r="F4" s="17">
        <f>IF(Gesamtüberblick!F31="","",Gesamtüberblick!F31)</f>
        <v>2.4520613105539196E-3</v>
      </c>
      <c r="G4" s="17">
        <f>IF(Gesamtüberblick!G31="","",Gesamtüberblick!G31)</f>
        <v>1.005506245343008E-3</v>
      </c>
      <c r="H4" s="17">
        <f>IF(Gesamtüberblick!H31="","",Gesamtüberblick!H31)</f>
        <v>1.0964394733401766E-5</v>
      </c>
      <c r="I4" s="17">
        <f>IF(Gesamtüberblick!I31="","",Gesamtüberblick!I31)</f>
        <v>0</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3.4685319506303292E-3</v>
      </c>
      <c r="X4" s="17">
        <f>IF(Gesamtüberblick!$AE31="","",Gesamtüberblick!$AE31)</f>
        <v>0</v>
      </c>
      <c r="Y4" s="17">
        <f>IF(Gesamtüberblick!AF31="","",Gesamtüberblick!AF31)</f>
        <v>0</v>
      </c>
      <c r="Z4" s="17">
        <f>IF(Gesamtüberblick!AG31="","",Gesamtüberblick!AG31)</f>
        <v>3.4685319506303292E-3</v>
      </c>
      <c r="AA4" s="17">
        <f>IF(Gesamtüberblick!W31="","",Gesamtüberblick!W31)</f>
        <v>2.8861762050000003E-4</v>
      </c>
      <c r="AB4" s="17">
        <f>IF(Gesamtüberblick!X31="","",Gesamtüberblick!X31)</f>
        <v>4.1733804999999997E-4</v>
      </c>
      <c r="AC4" s="17">
        <f>IF(Gesamtüberblick!Y31="","",Gesamtüberblick!Y31)</f>
        <v>2.1609334600331752E-5</v>
      </c>
      <c r="AD4" s="17">
        <f>IF(Gesamtüberblick!Z31="","",Gesamtüberblick!Z31)</f>
        <v>1.86981784E-5</v>
      </c>
      <c r="AE4" s="17">
        <f>IF(Gesamtüberblick!AB31="","",Gesamtüberblick!AB31)</f>
        <v>-2.6389582999133796E-5</v>
      </c>
      <c r="AF4" s="17">
        <f>IF(Gesamtüberblick!AC31="","",Gesamtüberblick!AC31)</f>
        <v>-3.9812441703069163E-4</v>
      </c>
      <c r="AG4" s="17">
        <f>IF(Gesamtüberblick!AA31="","",Gesamtüberblick!AA31)</f>
        <v>-4.2451400002982545E-4</v>
      </c>
      <c r="AH4" s="17">
        <f>IF(Gesamtüberblick!AH$31="","",Gesamtüberblick!$AD31)</f>
        <v>3.4685319506303292E-3</v>
      </c>
      <c r="AI4" s="17">
        <f>IF(Gesamtüberblick!$AE31="","",Gesamtüberblick!$AE31)</f>
        <v>0</v>
      </c>
      <c r="AJ4" s="17">
        <f>IF(Gesamtüberblick!AH31="","",Gesamtüberblick!AH31)</f>
        <v>7.4626318350033173E-4</v>
      </c>
      <c r="AK4" s="17">
        <f>IF(Gesamtüberblick!AI31="","",Gesamtüberblick!AI31)</f>
        <v>4.2147951341306609E-3</v>
      </c>
    </row>
    <row r="5" spans="1:37" ht="15" thickBot="1" x14ac:dyDescent="0.35">
      <c r="A5" s="9" t="s">
        <v>64</v>
      </c>
      <c r="B5" s="10" t="s">
        <v>8</v>
      </c>
      <c r="C5" s="17">
        <f>IF(Gesamtüberblick!C32="","",Gesamtüberblick!C32)</f>
        <v>3.7055777408254138</v>
      </c>
      <c r="D5" s="17">
        <f>IF(Gesamtüberblick!D32="","",Gesamtüberblick!D32)</f>
        <v>6.6496495013559631</v>
      </c>
      <c r="E5" s="17">
        <f>IF(Gesamtüberblick!E32="","",Gesamtüberblick!E32)</f>
        <v>1.7388796185652817</v>
      </c>
      <c r="F5" s="17">
        <f>IF(Gesamtüberblick!F32="","",Gesamtüberblick!F32)</f>
        <v>12.094106860746658</v>
      </c>
      <c r="G5" s="17">
        <f>IF(Gesamtüberblick!G32="","",Gesamtüberblick!G32)</f>
        <v>14.179053679749323</v>
      </c>
      <c r="H5" s="17">
        <f>IF(Gesamtüberblick!H32="","",Gesamtüberblick!H32)</f>
        <v>4.2584443929260703E-2</v>
      </c>
      <c r="I5" s="17">
        <f>IF(Gesamtüberblick!I32="","",Gesamtüberblick!I32)</f>
        <v>0</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26.31574498442524</v>
      </c>
      <c r="X5" s="17">
        <f>IF(Gesamtüberblick!$AE32="","",Gesamtüberblick!$AE32)</f>
        <v>0</v>
      </c>
      <c r="Y5" s="17">
        <f>IF(Gesamtüberblick!AF32="","",Gesamtüberblick!AF32)</f>
        <v>0</v>
      </c>
      <c r="Z5" s="17">
        <f>IF(Gesamtüberblick!AG32="","",Gesamtüberblick!AG32)</f>
        <v>26.31574498442524</v>
      </c>
      <c r="AA5" s="17">
        <f>IF(Gesamtüberblick!W32="","",Gesamtüberblick!W32)</f>
        <v>6.1438617899999999E-2</v>
      </c>
      <c r="AB5" s="17">
        <f>IF(Gesamtüberblick!X32="","",Gesamtüberblick!X32)</f>
        <v>3.2603362499999995</v>
      </c>
      <c r="AC5" s="17">
        <f>IF(Gesamtüberblick!Y32="","",Gesamtüberblick!Y32)</f>
        <v>0.11778677243961887</v>
      </c>
      <c r="AD5" s="17">
        <f>IF(Gesamtüberblick!Z32="","",Gesamtüberblick!Z32)</f>
        <v>20.059824843000001</v>
      </c>
      <c r="AE5" s="17">
        <f>IF(Gesamtüberblick!AB32="","",Gesamtüberblick!AB32)</f>
        <v>-1.3298277967025804E-2</v>
      </c>
      <c r="AF5" s="17">
        <f>IF(Gesamtüberblick!AC32="","",Gesamtüberblick!AC32)</f>
        <v>-0.49485318717524096</v>
      </c>
      <c r="AG5" s="17">
        <f>IF(Gesamtüberblick!AA32="","",Gesamtüberblick!AA32)</f>
        <v>-0.50815146514226672</v>
      </c>
      <c r="AH5" s="17">
        <f>IF(Gesamtüberblick!AH$31="","",Gesamtüberblick!$AD32)</f>
        <v>26.31574498442524</v>
      </c>
      <c r="AI5" s="17">
        <f>IF(Gesamtüberblick!$AE32="","",Gesamtüberblick!$AE32)</f>
        <v>0</v>
      </c>
      <c r="AJ5" s="17">
        <f>IF(Gesamtüberblick!AH32="","",Gesamtüberblick!AH32)</f>
        <v>23.49938648333962</v>
      </c>
      <c r="AK5" s="17">
        <f>IF(Gesamtüberblick!AI32="","",Gesamtüberblick!AI32)</f>
        <v>49.815131467764857</v>
      </c>
    </row>
    <row r="6" spans="1:37" ht="15" thickBot="1" x14ac:dyDescent="0.35">
      <c r="A6" s="9" t="s">
        <v>41</v>
      </c>
      <c r="B6" s="10" t="s">
        <v>8</v>
      </c>
      <c r="C6" s="17">
        <f>IF(Gesamtüberblick!C33="","",Gesamtüberblick!C33)</f>
        <v>2.5056208111554341E-3</v>
      </c>
      <c r="D6" s="17">
        <f>IF(Gesamtüberblick!D33="","",Gesamtüberblick!D33)</f>
        <v>8.0120247128331916E-5</v>
      </c>
      <c r="E6" s="17">
        <f>IF(Gesamtüberblick!E33="","",Gesamtüberblick!E33)</f>
        <v>4.5340496539960336E-5</v>
      </c>
      <c r="F6" s="17">
        <f>IF(Gesamtüberblick!F33="","",Gesamtüberblick!F33)</f>
        <v>2.6310815548237264E-3</v>
      </c>
      <c r="G6" s="17">
        <f>IF(Gesamtüberblick!G33="","",Gesamtüberblick!G33)</f>
        <v>8.9484352421617889E-5</v>
      </c>
      <c r="H6" s="17">
        <f>IF(Gesamtüberblick!H33="","",Gesamtüberblick!H33)</f>
        <v>3.8593845767234867E-5</v>
      </c>
      <c r="I6" s="17">
        <f>IF(Gesamtüberblick!I33="","",Gesamtüberblick!I33)</f>
        <v>0</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2.7591597530125791E-3</v>
      </c>
      <c r="X6" s="17">
        <f>IF(Gesamtüberblick!$AE33="","",Gesamtüberblick!$AE33)</f>
        <v>0</v>
      </c>
      <c r="Y6" s="17">
        <f>IF(Gesamtüberblick!AF33="","",Gesamtüberblick!AF33)</f>
        <v>0</v>
      </c>
      <c r="Z6" s="17">
        <f>IF(Gesamtüberblick!AG33="","",Gesamtüberblick!AG33)</f>
        <v>2.7591597530125791E-3</v>
      </c>
      <c r="AA6" s="17">
        <f>IF(Gesamtüberblick!W33="","",Gesamtüberblick!W33)</f>
        <v>8.4175145999999999E-6</v>
      </c>
      <c r="AB6" s="17">
        <f>IF(Gesamtüberblick!X33="","",Gesamtüberblick!X33)</f>
        <v>3.9283115000000004E-5</v>
      </c>
      <c r="AC6" s="17">
        <f>IF(Gesamtüberblick!Y33="","",Gesamtüberblick!Y33)</f>
        <v>1.4407212388948245E-5</v>
      </c>
      <c r="AD6" s="17">
        <f>IF(Gesamtüberblick!Z33="","",Gesamtüberblick!Z33)</f>
        <v>1.20089375E-6</v>
      </c>
      <c r="AE6" s="17">
        <f>IF(Gesamtüberblick!AB33="","",Gesamtüberblick!AB33)</f>
        <v>-6.9213626965283289E-6</v>
      </c>
      <c r="AF6" s="17">
        <f>IF(Gesamtüberblick!AC33="","",Gesamtüberblick!AC33)</f>
        <v>-4.3109269809957608E-4</v>
      </c>
      <c r="AG6" s="17">
        <f>IF(Gesamtüberblick!AA33="","",Gesamtüberblick!AA33)</f>
        <v>-4.380140607961044E-4</v>
      </c>
      <c r="AH6" s="17">
        <f>IF(Gesamtüberblick!AH$31="","",Gesamtüberblick!$AD33)</f>
        <v>2.7591597530125791E-3</v>
      </c>
      <c r="AI6" s="17">
        <f>IF(Gesamtüberblick!$AE33="","",Gesamtüberblick!$AE33)</f>
        <v>0</v>
      </c>
      <c r="AJ6" s="17">
        <f>IF(Gesamtüberblick!AH33="","",Gesamtüberblick!AH33)</f>
        <v>6.3308735738948252E-5</v>
      </c>
      <c r="AK6" s="17">
        <f>IF(Gesamtüberblick!AI33="","",Gesamtüberblick!AI33)</f>
        <v>2.8224684887515274E-3</v>
      </c>
    </row>
    <row r="7" spans="1:37" ht="15" thickBot="1" x14ac:dyDescent="0.3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2" customHeight="1" thickBot="1" x14ac:dyDescent="0.35">
      <c r="A12" s="116" t="s">
        <v>57</v>
      </c>
      <c r="B12" s="117"/>
      <c r="C12" s="116" t="s">
        <v>170</v>
      </c>
      <c r="D12" s="118"/>
      <c r="E12" s="118"/>
      <c r="F12" s="118"/>
      <c r="G12" s="118"/>
      <c r="H12" s="118"/>
      <c r="I12" s="118"/>
      <c r="J12" s="118"/>
      <c r="K12" s="118"/>
      <c r="L12" s="118"/>
      <c r="M12" s="118"/>
      <c r="N12" s="118"/>
      <c r="O12" s="118"/>
      <c r="P12" s="118"/>
      <c r="Q12" s="118"/>
      <c r="R12" s="118"/>
      <c r="S12" s="118"/>
      <c r="T12" s="118"/>
      <c r="U12" s="118"/>
      <c r="V12" s="119"/>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2025-03-13T13:53:19Z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