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41-Mischek-Systembau\2024vMischek\20250317-IBO_M-08\Editor\"/>
    </mc:Choice>
  </mc:AlternateContent>
  <xr:revisionPtr revIDLastSave="0" documentId="13_ncr:1_{5FE05D0D-F955-42BD-B3A2-9160F67A6127}"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410" i="30" l="1"/>
  <c r="B443" i="30"/>
  <c r="B435" i="30"/>
  <c r="B372" i="30"/>
  <c r="B371" i="30"/>
  <c r="B369" i="30"/>
  <c r="B368" i="30"/>
  <c r="B370"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5" i="15" s="1"/>
  <c r="W4"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<sst xmlns="http://schemas.openxmlformats.org/spreadsheetml/2006/main" count="3190" uniqueCount="332">
  <si>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</si>
  <si>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</si>
  <si>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</si>
  <si>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</si>
  <si>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</si>
  <si>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</si>
  <si>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</si>
  <si>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</si>
  <si>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</si>
  <si>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</si>
  <si>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</si>
  <si>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</si>
  <si>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</si>
  <si>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</si>
  <si>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</si>
  <si>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</si>
  <si>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</si>
  <si>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</si>
  <si>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</si>
  <si>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</si>
  <si>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</si>
  <si>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</si>
  <si>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</si>
  <si>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</si>
  <si>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</si>
  <si>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</si>
  <si>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</si>
  <si>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</si>
  <si>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</si>
  <si>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</si>
  <si>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</si>
  <si>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</si>
  <si>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</si>
  <si>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</si>
  <si>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</si>
  <si>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</si>
  <si>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</si>
  <si>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</si>
  <si>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</si>
  <si>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</si>
  <si>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</si>
  <si>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</si>
  <si>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</si>
  <si>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</si>
  <si>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</si>
  <si>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</si>
  <si>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</si>
  <si>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</si>
  <si>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</si>
  <si>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</si>
  <si>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</si>
  <si>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</si>
  <si>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</si>
  <si>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</si>
  <si>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</si>
  <si>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</si>
  <si>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</si>
  <si>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</si>
  <si>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</si>
  <si>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</si>
  <si>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</si>
  <si>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</si>
  <si>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</si>
  <si>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</si>
  <si>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</si>
  <si>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</si>
  <si>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</si>
  <si>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</si>
  <si>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</si>
  <si>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</si>
  <si>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</si>
  <si>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</si>
  <si>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</si>
  <si>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</si>
  <si>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</si>
  <si>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</si>
  <si>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</si>
  <si>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</si>
  <si>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</si>
  <si>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</si>
  <si>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</si>
  <si>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</si>
  <si>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</si>
  <si>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</si>
  <si>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</si>
  <si>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</si>
  <si>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</si>
  <si>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</si>
  <si>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</si>
  <si>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</si>
  <si>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</si>
  <si>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</si>
  <si>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</si>
  <si>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</si>
  <si>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</si>
  <si>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</si>
  <si>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</si>
  <si>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</si>
  <si>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</si>
  <si>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</si>
  <si>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</si>
  <si>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</si>
  <si>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</si>
  <si>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</si>
  <si>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</si>
  <si>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</si>
  <si>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</si>
  <si>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</si>
  <si>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</si>
  <si>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</si>
  <si>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</si>
  <si>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</si>
  <si>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</si>
  <si>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</si>
  <si>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</si>
  <si>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</si>
  <si>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</si>
  <si>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</si>
  <si>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</si>
  <si>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</si>
  <si>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</si>
  <si>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</si>
  <si>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</si>
  <si>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</si>
  <si>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</si>
  <si>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</si>
  <si>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</si>
  <si>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</si>
  <si>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</si>
  <si>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</si>
  <si>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</si>
  <si>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</si>
  <si>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</si>
  <si>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</si>
  <si>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</si>
  <si>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</si>
  <si>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</si>
  <si>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</si>
  <si>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</si>
  <si>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</si>
  <si>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</si>
  <si>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</si>
  <si>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</si>
  <si>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</si>
  <si>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</si>
  <si>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</si>
  <si>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</si>
  <si>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</si>
  <si>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</si>
  <si>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</si>
  <si>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</si>
  <si>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</si>
  <si>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</si>
  <si>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</si>
  <si>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</si>
  <si>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</si>
  <si>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</si>
  <si>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</si>
  <si>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</si>
  <si>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</si>
  <si>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</si>
  <si>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</si>
  <si>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</si>
  <si>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</si>
  <si>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</si>
  <si>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</si>
  <si>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</si>
  <si>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</si>
  <si>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</si>
  <si>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</si>
  <si>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</si>
  <si>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</si>
  <si>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</si>
  <si>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</si>
  <si>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</si>
  <si>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</si>
  <si>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</si>
  <si>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</si>
  <si>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</si>
  <si>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</si>
  <si>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</si>
  <si>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</si>
  <si>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</si>
  <si>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</si>
  <si>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</si>
  <si>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</si>
  <si>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</si>
  <si>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</si>
  <si>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</si>
  <si>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</si>
  <si>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</si>
  <si>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</si>
  <si>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</si>
  <si>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</si>
  <si>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</si>
  <si>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</si>
  <si>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</si>
  <si>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</si>
  <si>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</si>
  <si>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</si>
  <si>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</si>
  <si>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</si>
  <si>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</si>
  <si>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</si>
  <si>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</si>
  <si>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</si>
  <si>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</si>
  <si>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</si>
  <si>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</si>
  <si>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</si>
  <si>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</si>
  <si>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</si>
  <si>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</si>
  <si>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</si>
  <si>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</si>
  <si>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</si>
  <si>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</si>
  <si>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</si>
  <si>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</si>
  <si>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</si>
  <si>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</si>
  <si>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</si>
  <si>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</si>
  <si>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</si>
  <si>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</si>
  <si>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</si>
  <si>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</si>
  <si>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</si>
  <si>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</si>
  <si>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</si>
  <si>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</si>
  <si>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</si>
  <si>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</si>
  <si>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</si>
  <si>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</si>
  <si>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</si>
  <si>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</si>
  <si>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</si>
  <si>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</si>
  <si>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</si>
  <si>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</si>
  <si>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</si>
  <si>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</si>
  <si>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</si>
  <si>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</si>
  <si>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</si>
  <si>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</si>
  <si>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</si>
  <si>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</si>
  <si>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</si>
  <si>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</si>
  <si>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</si>
  <si>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</si>
  <si>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</si>
  <si>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</si>
  <si>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</si>
  <si>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</si>
  <si>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</si>
  <si>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</si>
  <si>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</si>
  <si>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</si>
  <si>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</si>
  <si>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</si>
  <si>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</si>
  <si>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</si>
  <si>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</si>
  <si>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</si>
  <si>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</si>
  <si>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</si>
  <si>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</si>
  <si>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</si>
  <si>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</si>
  <si>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</si>
  <si>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</si>
  <si>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</si>
  <si>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</si>
  <si>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</si>
  <si>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</si>
  <si>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</si>
  <si>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</si>
  <si>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</si>
  <si>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</si>
  <si>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</si>
  <si>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</si>
  <si>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</si>
  <si>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</si>
  <si>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</si>
  <si>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</si>
  <si>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</si>
  <si>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</si>
  <si>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</si>
  <si>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</si>
  <si>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</si>
  <si>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</si>
  <si>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</si>
  <si>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</si>
  <si>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</si>
  <si>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</si>
  <si>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</si>
  <si>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</si>
  <si>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</si>
  <si>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</si>
  <si>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</si>
  <si>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</si>
  <si>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</si>
  <si>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</si>
  <si>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</si>
  <si>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</si>
  <si>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</si>
  <si>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</si>
  <si>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</si>
  <si>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</si>
  <si>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</si>
  <si>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</si>
  <si>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</si>
  <si>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</si>
  <si>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</si>
  <si>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</si>
  <si>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</si>
  <si>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t>
  </si>
  <si>
    <t>kg/m3</t>
  </si>
  <si>
    <t>BAU-EPD-Mischek-2025-6-ecoinvent-Balkonplatte</t>
  </si>
  <si>
    <t>C1 / Recycling</t>
  </si>
  <si>
    <t>C2 / Recycling</t>
  </si>
  <si>
    <t>C3 / Recycling</t>
  </si>
  <si>
    <t>C4 / Recycling</t>
  </si>
  <si>
    <t>D / Recycling</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</si>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</sst>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0" xfId="0" applyFont="1" applyAlignment="1">
      <alignment horizontal="left"/>
    </xf>
    <xf numFmtId="0" fontId="30"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3F74-6BCD-4930-9C1F-0FB492D3DDF4}">
  <sheetPr>
    <tabColor rgb="FF92D050"/>
  </sheetPr>
  <dimension ref="A1:AG38"/>
  <sheetViews>
    <sheetView tabSelected="1" zoomScale="60" zoomScaleNormal="60" workbookViewId="0">
      <selection activeCell="H19" sqref="A1:AA38"/>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
        <v>17</v>
      </c>
      <c r="F1" s="87" t="s">
        <v>18</v>
      </c>
      <c r="G1" s="87" t="s">
        <v>19</v>
      </c>
      <c r="H1" s="87" t="s">
        <v>72</v>
      </c>
      <c r="I1" s="87" t="s">
        <v>1</v>
      </c>
      <c r="J1" s="87" t="s">
        <v>2</v>
      </c>
      <c r="K1" s="87" t="s">
        <v>10</v>
      </c>
      <c r="L1" s="87" t="s">
        <v>11</v>
      </c>
      <c r="M1" s="87" t="s">
        <v>12</v>
      </c>
      <c r="N1" s="87" t="s">
        <v>13</v>
      </c>
      <c r="O1" s="87" t="s">
        <v>14</v>
      </c>
      <c r="P1" s="87" t="s">
        <v>15</v>
      </c>
      <c r="Q1" s="87" t="s">
        <v>16</v>
      </c>
      <c r="R1" s="87" t="s">
        <v>322</v>
      </c>
      <c r="S1" s="87" t="s">
        <v>323</v>
      </c>
      <c r="T1" s="87" t="s">
        <v>324</v>
      </c>
      <c r="U1" s="87" t="s">
        <v>325</v>
      </c>
      <c r="V1" s="87" t="s">
        <v>326</v>
      </c>
      <c r="W1" s="87" t="s">
        <v>327</v>
      </c>
      <c r="X1" s="87" t="s">
        <v>328</v>
      </c>
      <c r="Y1" s="87" t="s">
        <v>329</v>
      </c>
      <c r="Z1" s="87" t="s">
        <v>330</v>
      </c>
      <c r="AA1" s="87" t="s">
        <v>331</v>
      </c>
    </row>
    <row r="2" spans="1:33" x14ac:dyDescent="0.3">
      <c r="A2" t="s">
        <v>295</v>
      </c>
      <c r="B2" t="s">
        <v>238</v>
      </c>
      <c r="C2" t="s">
        <v>130</v>
      </c>
      <c r="D2" s="71" t="s">
        <v>235</v>
      </c>
      <c r="E2" s="86" t="s">
        <v>129</v>
      </c>
      <c r="F2" s="86" t="s">
        <v>129</v>
      </c>
      <c r="G2" s="86" t="s">
        <v>129</v>
      </c>
      <c r="H2" s="86">
        <v>163</v>
      </c>
      <c r="I2" s="86">
        <v>5.37</v>
      </c>
      <c r="J2" s="86">
        <v>0.71499999999999997</v>
      </c>
      <c r="K2" s="86">
        <v>-2.66</v>
      </c>
      <c r="L2" s="86">
        <v>0</v>
      </c>
      <c r="M2" s="86">
        <v>0</v>
      </c>
      <c r="N2" s="86">
        <v>0</v>
      </c>
      <c r="O2" s="86">
        <v>0</v>
      </c>
      <c r="P2" s="86">
        <v>0</v>
      </c>
      <c r="Q2" s="86">
        <v>0</v>
      </c>
      <c r="R2" s="86">
        <v>6.07</v>
      </c>
      <c r="S2" s="86">
        <v>11.7</v>
      </c>
      <c r="T2" s="86">
        <v>4.68</v>
      </c>
      <c r="U2" s="86">
        <v>6.3700000000000007E-2</v>
      </c>
      <c r="V2" s="86">
        <v>-23.9</v>
      </c>
      <c r="W2" s="86" t="s">
        <v>129</v>
      </c>
      <c r="X2" s="86" t="s">
        <v>129</v>
      </c>
      <c r="Y2" s="86" t="s">
        <v>129</v>
      </c>
      <c r="Z2" s="86" t="s">
        <v>129</v>
      </c>
      <c r="AA2" s="86" t="s">
        <v>129</v>
      </c>
    </row>
    <row r="3" spans="1:33" x14ac:dyDescent="0.3">
      <c r="A3" t="s">
        <v>293</v>
      </c>
      <c r="B3" t="s">
        <v>236</v>
      </c>
      <c r="C3" t="s">
        <v>97</v>
      </c>
      <c r="D3" s="71" t="s">
        <v>235</v>
      </c>
      <c r="E3" s="86" t="s">
        <v>129</v>
      </c>
      <c r="F3" s="86" t="s">
        <v>129</v>
      </c>
      <c r="G3" s="86" t="s">
        <v>129</v>
      </c>
      <c r="H3" s="86">
        <v>163</v>
      </c>
      <c r="I3" s="86">
        <v>5.37</v>
      </c>
      <c r="J3" s="86">
        <v>0.71499999999999997</v>
      </c>
      <c r="K3" s="86">
        <v>-2.66</v>
      </c>
      <c r="L3" s="86">
        <v>0</v>
      </c>
      <c r="M3" s="86">
        <v>0</v>
      </c>
      <c r="N3" s="86">
        <v>0</v>
      </c>
      <c r="O3" s="86">
        <v>0</v>
      </c>
      <c r="P3" s="86">
        <v>0</v>
      </c>
      <c r="Q3" s="86">
        <v>0</v>
      </c>
      <c r="R3" s="86">
        <v>6.07</v>
      </c>
      <c r="S3" s="86">
        <v>11.7</v>
      </c>
      <c r="T3" s="86">
        <v>4.68</v>
      </c>
      <c r="U3" s="86">
        <v>6.3700000000000007E-2</v>
      </c>
      <c r="V3" s="86">
        <v>-23.9</v>
      </c>
      <c r="W3" s="86" t="s">
        <v>129</v>
      </c>
      <c r="X3" s="86" t="s">
        <v>129</v>
      </c>
      <c r="Y3" s="86" t="s">
        <v>129</v>
      </c>
      <c r="Z3" s="86" t="s">
        <v>129</v>
      </c>
      <c r="AA3" s="86" t="s">
        <v>129</v>
      </c>
    </row>
    <row r="4" spans="1:33" x14ac:dyDescent="0.3">
      <c r="A4" t="s">
        <v>292</v>
      </c>
      <c r="B4" t="s">
        <v>234</v>
      </c>
      <c r="C4" t="s">
        <v>96</v>
      </c>
      <c r="D4" s="71" t="s">
        <v>235</v>
      </c>
      <c r="E4" s="86" t="s">
        <v>129</v>
      </c>
      <c r="F4" s="86" t="s">
        <v>129</v>
      </c>
      <c r="G4" s="86" t="s">
        <v>129</v>
      </c>
      <c r="H4" s="86">
        <v>0</v>
      </c>
      <c r="I4" s="86">
        <v>0</v>
      </c>
      <c r="J4" s="86">
        <v>0</v>
      </c>
      <c r="K4" s="86">
        <v>0</v>
      </c>
      <c r="L4" s="86">
        <v>0</v>
      </c>
      <c r="M4" s="86">
        <v>0</v>
      </c>
      <c r="N4" s="86">
        <v>0</v>
      </c>
      <c r="O4" s="86">
        <v>0</v>
      </c>
      <c r="P4" s="86">
        <v>0</v>
      </c>
      <c r="Q4" s="86">
        <v>0</v>
      </c>
      <c r="R4" s="86">
        <v>0</v>
      </c>
      <c r="S4" s="86">
        <v>0</v>
      </c>
      <c r="T4" s="86">
        <v>0</v>
      </c>
      <c r="U4" s="86">
        <v>0</v>
      </c>
      <c r="V4" s="86">
        <v>0</v>
      </c>
      <c r="W4" s="86" t="s">
        <v>129</v>
      </c>
      <c r="X4" s="86" t="s">
        <v>129</v>
      </c>
      <c r="Y4" s="86" t="s">
        <v>129</v>
      </c>
      <c r="Z4" s="86" t="s">
        <v>129</v>
      </c>
      <c r="AA4" s="86" t="s">
        <v>129</v>
      </c>
    </row>
    <row r="5" spans="1:33" x14ac:dyDescent="0.3">
      <c r="A5" t="s">
        <v>294</v>
      </c>
      <c r="B5" t="s">
        <v>237</v>
      </c>
      <c r="C5" t="s">
        <v>131</v>
      </c>
      <c r="D5" s="71" t="s">
        <v>235</v>
      </c>
      <c r="E5" s="86" t="s">
        <v>129</v>
      </c>
      <c r="F5" s="86" t="s">
        <v>129</v>
      </c>
      <c r="G5" s="86" t="s">
        <v>129</v>
      </c>
      <c r="H5" s="86">
        <v>0.121</v>
      </c>
      <c r="I5" s="86">
        <v>2.6199999999999999E-3</v>
      </c>
      <c r="J5" s="86">
        <v>1.44E-4</v>
      </c>
      <c r="K5" s="86">
        <v>0</v>
      </c>
      <c r="L5" s="86">
        <v>0</v>
      </c>
      <c r="M5" s="86">
        <v>0</v>
      </c>
      <c r="N5" s="86">
        <v>0</v>
      </c>
      <c r="O5" s="86">
        <v>0</v>
      </c>
      <c r="P5" s="86">
        <v>0</v>
      </c>
      <c r="Q5" s="86">
        <v>0</v>
      </c>
      <c r="R5" s="86">
        <v>6.8300000000000001E-4</v>
      </c>
      <c r="S5" s="86">
        <v>5.4000000000000003E-3</v>
      </c>
      <c r="T5" s="86">
        <v>2.9599999999999998E-4</v>
      </c>
      <c r="U5" s="86">
        <v>2.4600000000000002E-5</v>
      </c>
      <c r="V5" s="86">
        <v>-7.8200000000000006E-3</v>
      </c>
      <c r="W5" s="86" t="s">
        <v>129</v>
      </c>
      <c r="X5" s="86" t="s">
        <v>129</v>
      </c>
      <c r="Y5" s="86" t="s">
        <v>129</v>
      </c>
      <c r="Z5" s="86" t="s">
        <v>129</v>
      </c>
      <c r="AA5" s="86" t="s">
        <v>129</v>
      </c>
    </row>
    <row r="6" spans="1:33" s="74" customFormat="1" x14ac:dyDescent="0.3">
      <c r="A6" t="s">
        <v>247</v>
      </c>
      <c r="B6" t="s">
        <v>20</v>
      </c>
      <c r="C6" t="s">
        <v>132</v>
      </c>
      <c r="D6" s="71" t="s">
        <v>248</v>
      </c>
      <c r="E6" s="86" t="s">
        <v>129</v>
      </c>
      <c r="F6" s="86" t="s">
        <v>129</v>
      </c>
      <c r="G6" s="86" t="s">
        <v>129</v>
      </c>
      <c r="H6" s="86">
        <v>4.1699999999999999E-6</v>
      </c>
      <c r="I6" s="86">
        <v>1.2200000000000001E-7</v>
      </c>
      <c r="J6" s="86">
        <v>1.13E-8</v>
      </c>
      <c r="K6" s="86">
        <v>0</v>
      </c>
      <c r="L6" s="86">
        <v>0</v>
      </c>
      <c r="M6" s="86">
        <v>0</v>
      </c>
      <c r="N6" s="86">
        <v>0</v>
      </c>
      <c r="O6" s="86">
        <v>0</v>
      </c>
      <c r="P6" s="86">
        <v>0</v>
      </c>
      <c r="Q6" s="86">
        <v>0</v>
      </c>
      <c r="R6" s="86">
        <v>9.6600000000000005E-8</v>
      </c>
      <c r="S6" s="86">
        <v>2.5699999999999999E-7</v>
      </c>
      <c r="T6" s="86">
        <v>5.1399999999999997E-8</v>
      </c>
      <c r="U6" s="86">
        <v>3.9300000000000003E-9</v>
      </c>
      <c r="V6" s="86">
        <v>-1.5200000000000001E-7</v>
      </c>
      <c r="W6" s="86" t="s">
        <v>129</v>
      </c>
      <c r="X6" s="86" t="s">
        <v>129</v>
      </c>
      <c r="Y6" s="86" t="s">
        <v>129</v>
      </c>
      <c r="Z6" s="86" t="s">
        <v>129</v>
      </c>
      <c r="AA6" s="86" t="s">
        <v>129</v>
      </c>
      <c r="AB6"/>
      <c r="AC6"/>
      <c r="AD6"/>
      <c r="AE6"/>
      <c r="AF6"/>
      <c r="AG6"/>
    </row>
    <row r="7" spans="1:33" x14ac:dyDescent="0.3">
      <c r="A7" t="s">
        <v>222</v>
      </c>
      <c r="B7" t="s">
        <v>21</v>
      </c>
      <c r="C7" t="s">
        <v>133</v>
      </c>
      <c r="D7" s="71" t="s">
        <v>223</v>
      </c>
      <c r="E7" s="86" t="s">
        <v>129</v>
      </c>
      <c r="F7" s="86" t="s">
        <v>129</v>
      </c>
      <c r="G7" s="86" t="s">
        <v>129</v>
      </c>
      <c r="H7" s="86">
        <v>0.55000000000000004</v>
      </c>
      <c r="I7" s="86">
        <v>1.3299999999999999E-2</v>
      </c>
      <c r="J7" s="86">
        <v>6.5599999999999999E-3</v>
      </c>
      <c r="K7" s="86">
        <v>0</v>
      </c>
      <c r="L7" s="86">
        <v>0</v>
      </c>
      <c r="M7" s="86">
        <v>0</v>
      </c>
      <c r="N7" s="86">
        <v>0</v>
      </c>
      <c r="O7" s="86">
        <v>0</v>
      </c>
      <c r="P7" s="86">
        <v>0</v>
      </c>
      <c r="Q7" s="86">
        <v>0</v>
      </c>
      <c r="R7" s="86">
        <v>5.6300000000000003E-2</v>
      </c>
      <c r="S7" s="86">
        <v>4.5999999999999999E-2</v>
      </c>
      <c r="T7" s="86">
        <v>0.03</v>
      </c>
      <c r="U7" s="86">
        <v>7.4299999999999995E-4</v>
      </c>
      <c r="V7" s="86">
        <v>-9.7699999999999995E-2</v>
      </c>
      <c r="W7" s="86" t="s">
        <v>129</v>
      </c>
      <c r="X7" s="86" t="s">
        <v>129</v>
      </c>
      <c r="Y7" s="86" t="s">
        <v>129</v>
      </c>
      <c r="Z7" s="86" t="s">
        <v>129</v>
      </c>
      <c r="AA7" s="86" t="s">
        <v>129</v>
      </c>
    </row>
    <row r="8" spans="1:33" x14ac:dyDescent="0.3">
      <c r="A8" t="s">
        <v>227</v>
      </c>
      <c r="B8" t="s">
        <v>156</v>
      </c>
      <c r="C8" t="s">
        <v>135</v>
      </c>
      <c r="D8" s="71" t="s">
        <v>228</v>
      </c>
      <c r="E8" s="86" t="s">
        <v>129</v>
      </c>
      <c r="F8" s="86" t="s">
        <v>129</v>
      </c>
      <c r="G8" s="86" t="s">
        <v>129</v>
      </c>
      <c r="H8" s="86">
        <v>4.2299999999999997E-2</v>
      </c>
      <c r="I8" s="86">
        <v>3.9599999999999998E-4</v>
      </c>
      <c r="J8" s="86">
        <v>2.8099999999999999E-5</v>
      </c>
      <c r="K8" s="86">
        <v>0</v>
      </c>
      <c r="L8" s="86">
        <v>0</v>
      </c>
      <c r="M8" s="86">
        <v>0</v>
      </c>
      <c r="N8" s="86">
        <v>0</v>
      </c>
      <c r="O8" s="86">
        <v>0</v>
      </c>
      <c r="P8" s="86">
        <v>0</v>
      </c>
      <c r="Q8" s="86">
        <v>0</v>
      </c>
      <c r="R8" s="86">
        <v>1.8599999999999999E-4</v>
      </c>
      <c r="S8" s="86">
        <v>8.1300000000000003E-4</v>
      </c>
      <c r="T8" s="86">
        <v>1.0399999999999999E-4</v>
      </c>
      <c r="U8" s="86">
        <v>5.5799999999999999E-6</v>
      </c>
      <c r="V8" s="86">
        <v>-9.75E-3</v>
      </c>
      <c r="W8" s="86" t="s">
        <v>129</v>
      </c>
      <c r="X8" s="86" t="s">
        <v>129</v>
      </c>
      <c r="Y8" s="86" t="s">
        <v>129</v>
      </c>
      <c r="Z8" s="86" t="s">
        <v>129</v>
      </c>
      <c r="AA8" s="86" t="s">
        <v>129</v>
      </c>
    </row>
    <row r="9" spans="1:33" x14ac:dyDescent="0.3">
      <c r="A9" t="s">
        <v>229</v>
      </c>
      <c r="B9" t="s">
        <v>157</v>
      </c>
      <c r="C9" t="s">
        <v>137</v>
      </c>
      <c r="D9" s="71" t="s">
        <v>230</v>
      </c>
      <c r="E9" s="86" t="s">
        <v>129</v>
      </c>
      <c r="F9" s="86" t="s">
        <v>129</v>
      </c>
      <c r="G9" s="86" t="s">
        <v>129</v>
      </c>
      <c r="H9" s="86">
        <v>0.14000000000000001</v>
      </c>
      <c r="I9" s="86">
        <v>3.62E-3</v>
      </c>
      <c r="J9" s="86">
        <v>3.0100000000000001E-3</v>
      </c>
      <c r="K9" s="86">
        <v>0</v>
      </c>
      <c r="L9" s="86">
        <v>0</v>
      </c>
      <c r="M9" s="86">
        <v>0</v>
      </c>
      <c r="N9" s="86">
        <v>0</v>
      </c>
      <c r="O9" s="86">
        <v>0</v>
      </c>
      <c r="P9" s="86">
        <v>0</v>
      </c>
      <c r="Q9" s="86">
        <v>0</v>
      </c>
      <c r="R9" s="86">
        <v>2.6100000000000002E-2</v>
      </c>
      <c r="S9" s="86">
        <v>1.7399999999999999E-2</v>
      </c>
      <c r="T9" s="86">
        <v>1.3899999999999999E-2</v>
      </c>
      <c r="U9" s="86">
        <v>3.21E-4</v>
      </c>
      <c r="V9" s="86">
        <v>-2.3400000000000001E-2</v>
      </c>
      <c r="W9" s="86" t="s">
        <v>129</v>
      </c>
      <c r="X9" s="86" t="s">
        <v>129</v>
      </c>
      <c r="Y9" s="86" t="s">
        <v>129</v>
      </c>
      <c r="Z9" s="86" t="s">
        <v>129</v>
      </c>
      <c r="AA9" s="86" t="s">
        <v>129</v>
      </c>
    </row>
    <row r="10" spans="1:33" x14ac:dyDescent="0.3">
      <c r="A10" t="s">
        <v>231</v>
      </c>
      <c r="B10" t="s">
        <v>158</v>
      </c>
      <c r="C10" t="s">
        <v>139</v>
      </c>
      <c r="D10" s="71" t="s">
        <v>232</v>
      </c>
      <c r="E10" s="86" t="s">
        <v>129</v>
      </c>
      <c r="F10" s="86" t="s">
        <v>129</v>
      </c>
      <c r="G10" s="86" t="s">
        <v>129</v>
      </c>
      <c r="H10" s="86">
        <v>1.52</v>
      </c>
      <c r="I10" s="86">
        <v>3.7199999999999997E-2</v>
      </c>
      <c r="J10" s="86">
        <v>3.27E-2</v>
      </c>
      <c r="K10" s="86">
        <v>0</v>
      </c>
      <c r="L10" s="86">
        <v>0</v>
      </c>
      <c r="M10" s="86">
        <v>0</v>
      </c>
      <c r="N10" s="86">
        <v>0</v>
      </c>
      <c r="O10" s="86">
        <v>0</v>
      </c>
      <c r="P10" s="86">
        <v>0</v>
      </c>
      <c r="Q10" s="86">
        <v>0</v>
      </c>
      <c r="R10" s="86">
        <v>0.28399999999999997</v>
      </c>
      <c r="S10" s="86">
        <v>0.186</v>
      </c>
      <c r="T10" s="86">
        <v>0.152</v>
      </c>
      <c r="U10" s="86">
        <v>3.4499999999999999E-3</v>
      </c>
      <c r="V10" s="86">
        <v>-0.27400000000000002</v>
      </c>
      <c r="W10" s="86" t="s">
        <v>129</v>
      </c>
      <c r="X10" s="86" t="s">
        <v>129</v>
      </c>
      <c r="Y10" s="86" t="s">
        <v>129</v>
      </c>
      <c r="Z10" s="86" t="s">
        <v>129</v>
      </c>
      <c r="AA10" s="86" t="s">
        <v>129</v>
      </c>
    </row>
    <row r="11" spans="1:33" x14ac:dyDescent="0.3">
      <c r="A11" t="s">
        <v>257</v>
      </c>
      <c r="B11" t="s">
        <v>22</v>
      </c>
      <c r="C11" t="s">
        <v>194</v>
      </c>
      <c r="D11" s="71" t="s">
        <v>258</v>
      </c>
      <c r="E11" s="86" t="s">
        <v>129</v>
      </c>
      <c r="F11" s="86" t="s">
        <v>129</v>
      </c>
      <c r="G11" s="86" t="s">
        <v>129</v>
      </c>
      <c r="H11" s="86">
        <v>0.51600000000000001</v>
      </c>
      <c r="I11" s="86">
        <v>2.1700000000000001E-2</v>
      </c>
      <c r="J11" s="86">
        <v>9.7099999999999999E-3</v>
      </c>
      <c r="K11" s="86">
        <v>0</v>
      </c>
      <c r="L11" s="86">
        <v>0</v>
      </c>
      <c r="M11" s="86">
        <v>0</v>
      </c>
      <c r="N11" s="86">
        <v>0</v>
      </c>
      <c r="O11" s="86">
        <v>0</v>
      </c>
      <c r="P11" s="86">
        <v>0</v>
      </c>
      <c r="Q11" s="86">
        <v>0</v>
      </c>
      <c r="R11" s="86">
        <v>8.4000000000000005E-2</v>
      </c>
      <c r="S11" s="86">
        <v>6.7599999999999993E-2</v>
      </c>
      <c r="T11" s="86">
        <v>4.5400000000000003E-2</v>
      </c>
      <c r="U11" s="86">
        <v>1.3600000000000001E-3</v>
      </c>
      <c r="V11" s="86">
        <v>-8.5300000000000001E-2</v>
      </c>
      <c r="W11" s="86" t="s">
        <v>129</v>
      </c>
      <c r="X11" s="86" t="s">
        <v>129</v>
      </c>
      <c r="Y11" s="86" t="s">
        <v>129</v>
      </c>
      <c r="Z11" s="86" t="s">
        <v>129</v>
      </c>
      <c r="AA11" s="86" t="s">
        <v>129</v>
      </c>
    </row>
    <row r="12" spans="1:33" x14ac:dyDescent="0.3">
      <c r="A12" t="s">
        <v>219</v>
      </c>
      <c r="B12" t="s">
        <v>23</v>
      </c>
      <c r="C12" t="s">
        <v>142</v>
      </c>
      <c r="D12" s="71" t="s">
        <v>220</v>
      </c>
      <c r="E12" s="86" t="s">
        <v>129</v>
      </c>
      <c r="F12" s="86" t="s">
        <v>129</v>
      </c>
      <c r="G12" s="86" t="s">
        <v>129</v>
      </c>
      <c r="H12" s="86">
        <v>5.2800000000000004E-4</v>
      </c>
      <c r="I12" s="86">
        <v>1.5E-5</v>
      </c>
      <c r="J12" s="86">
        <v>6.6000000000000003E-7</v>
      </c>
      <c r="K12" s="86">
        <v>0</v>
      </c>
      <c r="L12" s="86">
        <v>0</v>
      </c>
      <c r="M12" s="86">
        <v>0</v>
      </c>
      <c r="N12" s="86">
        <v>0</v>
      </c>
      <c r="O12" s="86">
        <v>0</v>
      </c>
      <c r="P12" s="86">
        <v>0</v>
      </c>
      <c r="Q12" s="86">
        <v>0</v>
      </c>
      <c r="R12" s="86">
        <v>2.12E-6</v>
      </c>
      <c r="S12" s="86">
        <v>3.7599999999999999E-5</v>
      </c>
      <c r="T12" s="86">
        <v>2.04E-6</v>
      </c>
      <c r="U12" s="86">
        <v>1.24E-7</v>
      </c>
      <c r="V12" s="86">
        <v>-2.23E-4</v>
      </c>
      <c r="W12" s="86" t="s">
        <v>129</v>
      </c>
      <c r="X12" s="86" t="s">
        <v>129</v>
      </c>
      <c r="Y12" s="86" t="s">
        <v>129</v>
      </c>
      <c r="Z12" s="86" t="s">
        <v>129</v>
      </c>
      <c r="AA12" s="86" t="s">
        <v>129</v>
      </c>
    </row>
    <row r="13" spans="1:33" x14ac:dyDescent="0.3">
      <c r="A13" t="s">
        <v>221</v>
      </c>
      <c r="B13" t="s">
        <v>24</v>
      </c>
      <c r="C13" t="s">
        <v>143</v>
      </c>
      <c r="D13" s="71" t="s">
        <v>9</v>
      </c>
      <c r="E13" s="86" t="s">
        <v>129</v>
      </c>
      <c r="F13" s="86" t="s">
        <v>129</v>
      </c>
      <c r="G13" s="86" t="s">
        <v>129</v>
      </c>
      <c r="H13" s="86">
        <v>1690</v>
      </c>
      <c r="I13" s="86">
        <v>81.5</v>
      </c>
      <c r="J13" s="86">
        <v>9.33</v>
      </c>
      <c r="K13" s="86">
        <v>0</v>
      </c>
      <c r="L13" s="86">
        <v>0</v>
      </c>
      <c r="M13" s="86">
        <v>0</v>
      </c>
      <c r="N13" s="86">
        <v>0</v>
      </c>
      <c r="O13" s="86">
        <v>0</v>
      </c>
      <c r="P13" s="86">
        <v>0</v>
      </c>
      <c r="Q13" s="86">
        <v>0</v>
      </c>
      <c r="R13" s="86">
        <v>79.5</v>
      </c>
      <c r="S13" s="86">
        <v>166</v>
      </c>
      <c r="T13" s="86">
        <v>43.8</v>
      </c>
      <c r="U13" s="86">
        <v>2.9</v>
      </c>
      <c r="V13" s="86">
        <v>-257</v>
      </c>
      <c r="W13" s="86" t="s">
        <v>129</v>
      </c>
      <c r="X13" s="86" t="s">
        <v>129</v>
      </c>
      <c r="Y13" s="86" t="s">
        <v>129</v>
      </c>
      <c r="Z13" s="86" t="s">
        <v>129</v>
      </c>
      <c r="AA13" s="86" t="s">
        <v>129</v>
      </c>
    </row>
    <row r="14" spans="1:33" x14ac:dyDescent="0.3">
      <c r="A14" t="s">
        <v>263</v>
      </c>
      <c r="B14" t="s">
        <v>165</v>
      </c>
      <c r="C14" t="s">
        <v>144</v>
      </c>
      <c r="D14" s="71" t="s">
        <v>145</v>
      </c>
      <c r="E14" s="86" t="s">
        <v>129</v>
      </c>
      <c r="F14" s="86" t="s">
        <v>129</v>
      </c>
      <c r="G14" s="86" t="s">
        <v>129</v>
      </c>
      <c r="H14" s="86">
        <v>21.7</v>
      </c>
      <c r="I14" s="86">
        <v>0.38900000000000001</v>
      </c>
      <c r="J14" s="86">
        <v>2.53E-2</v>
      </c>
      <c r="K14" s="86">
        <v>0</v>
      </c>
      <c r="L14" s="86">
        <v>0</v>
      </c>
      <c r="M14" s="86">
        <v>0</v>
      </c>
      <c r="N14" s="86">
        <v>0</v>
      </c>
      <c r="O14" s="86">
        <v>0</v>
      </c>
      <c r="P14" s="86">
        <v>0</v>
      </c>
      <c r="Q14" s="86">
        <v>0</v>
      </c>
      <c r="R14" s="86">
        <v>0.17100000000000001</v>
      </c>
      <c r="S14" s="86">
        <v>0.629</v>
      </c>
      <c r="T14" s="86">
        <v>0.10199999999999999</v>
      </c>
      <c r="U14" s="86">
        <v>1.6899999999999998E-2</v>
      </c>
      <c r="V14" s="86">
        <v>-0.26800000000000002</v>
      </c>
      <c r="W14" s="86" t="s">
        <v>129</v>
      </c>
      <c r="X14" s="86" t="s">
        <v>129</v>
      </c>
      <c r="Y14" s="86" t="s">
        <v>129</v>
      </c>
      <c r="Z14" s="86" t="s">
        <v>129</v>
      </c>
      <c r="AA14" s="86" t="s">
        <v>129</v>
      </c>
    </row>
    <row r="15" spans="1:33" x14ac:dyDescent="0.3">
      <c r="A15" t="s">
        <v>252</v>
      </c>
      <c r="B15" t="s">
        <v>26</v>
      </c>
      <c r="C15" t="s">
        <v>74</v>
      </c>
      <c r="D15" s="71" t="s">
        <v>9</v>
      </c>
      <c r="E15" s="86" t="s">
        <v>129</v>
      </c>
      <c r="F15" s="86" t="s">
        <v>129</v>
      </c>
      <c r="G15" s="86" t="s">
        <v>129</v>
      </c>
      <c r="H15" s="86">
        <v>376</v>
      </c>
      <c r="I15" s="86">
        <v>1.1499999999999999</v>
      </c>
      <c r="J15" s="86">
        <v>0.32400000000000001</v>
      </c>
      <c r="K15" s="86">
        <v>0</v>
      </c>
      <c r="L15" s="86">
        <v>0</v>
      </c>
      <c r="M15" s="86">
        <v>0</v>
      </c>
      <c r="N15" s="86">
        <v>0</v>
      </c>
      <c r="O15" s="86">
        <v>0</v>
      </c>
      <c r="P15" s="86">
        <v>0</v>
      </c>
      <c r="Q15" s="86">
        <v>0</v>
      </c>
      <c r="R15" s="86">
        <v>0.438</v>
      </c>
      <c r="S15" s="86">
        <v>2.79</v>
      </c>
      <c r="T15" s="86">
        <v>0.91</v>
      </c>
      <c r="U15" s="86">
        <v>5.2499999999999998E-2</v>
      </c>
      <c r="V15" s="86">
        <v>-24.5</v>
      </c>
      <c r="W15" s="86" t="s">
        <v>129</v>
      </c>
      <c r="X15" s="86" t="s">
        <v>129</v>
      </c>
      <c r="Y15" s="86" t="s">
        <v>129</v>
      </c>
      <c r="Z15" s="86" t="s">
        <v>129</v>
      </c>
      <c r="AA15" s="86" t="s">
        <v>129</v>
      </c>
    </row>
    <row r="16" spans="1:33" x14ac:dyDescent="0.3">
      <c r="A16" t="s">
        <v>253</v>
      </c>
      <c r="B16" t="s">
        <v>28</v>
      </c>
      <c r="C16" t="s">
        <v>75</v>
      </c>
      <c r="D16" s="71" t="s">
        <v>9</v>
      </c>
      <c r="E16" s="86" t="s">
        <v>129</v>
      </c>
      <c r="F16" s="86" t="s">
        <v>129</v>
      </c>
      <c r="G16" s="86" t="s">
        <v>129</v>
      </c>
      <c r="H16" s="86">
        <v>0</v>
      </c>
      <c r="I16" s="86">
        <v>0</v>
      </c>
      <c r="J16" s="86">
        <v>0</v>
      </c>
      <c r="K16" s="86">
        <v>0</v>
      </c>
      <c r="L16" s="86">
        <v>0</v>
      </c>
      <c r="M16" s="86">
        <v>0</v>
      </c>
      <c r="N16" s="86">
        <v>0</v>
      </c>
      <c r="O16" s="86">
        <v>0</v>
      </c>
      <c r="P16" s="86">
        <v>0</v>
      </c>
      <c r="Q16" s="86">
        <v>0</v>
      </c>
      <c r="R16" s="86">
        <v>0</v>
      </c>
      <c r="S16" s="86">
        <v>0</v>
      </c>
      <c r="T16" s="86">
        <v>0</v>
      </c>
      <c r="U16" s="86">
        <v>0</v>
      </c>
      <c r="V16" s="86">
        <v>0</v>
      </c>
      <c r="W16" s="86" t="s">
        <v>129</v>
      </c>
      <c r="X16" s="86" t="s">
        <v>129</v>
      </c>
      <c r="Y16" s="86" t="s">
        <v>129</v>
      </c>
      <c r="Z16" s="86" t="s">
        <v>129</v>
      </c>
      <c r="AA16" s="86" t="s">
        <v>129</v>
      </c>
    </row>
    <row r="17" spans="1:33" x14ac:dyDescent="0.3">
      <c r="A17" t="s">
        <v>254</v>
      </c>
      <c r="B17" t="s">
        <v>29</v>
      </c>
      <c r="C17" t="s">
        <v>76</v>
      </c>
      <c r="D17" s="71" t="s">
        <v>9</v>
      </c>
      <c r="E17" s="86" t="s">
        <v>129</v>
      </c>
      <c r="F17" s="86" t="s">
        <v>129</v>
      </c>
      <c r="G17" s="86" t="s">
        <v>129</v>
      </c>
      <c r="H17" s="86">
        <v>376</v>
      </c>
      <c r="I17" s="86">
        <v>1.1499999999999999</v>
      </c>
      <c r="J17" s="86">
        <v>0.32400000000000001</v>
      </c>
      <c r="K17" s="86">
        <v>0</v>
      </c>
      <c r="L17" s="86">
        <v>0</v>
      </c>
      <c r="M17" s="86">
        <v>0</v>
      </c>
      <c r="N17" s="86">
        <v>0</v>
      </c>
      <c r="O17" s="86">
        <v>0</v>
      </c>
      <c r="P17" s="86">
        <v>0</v>
      </c>
      <c r="Q17" s="86">
        <v>0</v>
      </c>
      <c r="R17" s="86">
        <v>0.438</v>
      </c>
      <c r="S17" s="86">
        <v>2.79</v>
      </c>
      <c r="T17" s="86">
        <v>0.91</v>
      </c>
      <c r="U17" s="86">
        <v>5.2499999999999998E-2</v>
      </c>
      <c r="V17" s="86">
        <v>-24.5</v>
      </c>
      <c r="W17" s="86" t="s">
        <v>129</v>
      </c>
      <c r="X17" s="86" t="s">
        <v>129</v>
      </c>
      <c r="Y17" s="86" t="s">
        <v>129</v>
      </c>
      <c r="Z17" s="86" t="s">
        <v>129</v>
      </c>
      <c r="AA17" s="86" t="s">
        <v>129</v>
      </c>
    </row>
    <row r="18" spans="1:33" x14ac:dyDescent="0.3">
      <c r="A18" t="s">
        <v>249</v>
      </c>
      <c r="B18" t="s">
        <v>30</v>
      </c>
      <c r="C18" t="s">
        <v>77</v>
      </c>
      <c r="D18" s="71" t="s">
        <v>9</v>
      </c>
      <c r="E18" s="86" t="s">
        <v>129</v>
      </c>
      <c r="F18" s="86" t="s">
        <v>129</v>
      </c>
      <c r="G18" s="86" t="s">
        <v>129</v>
      </c>
      <c r="H18" s="86">
        <v>1600</v>
      </c>
      <c r="I18" s="86">
        <v>81.5</v>
      </c>
      <c r="J18" s="86">
        <v>9.33</v>
      </c>
      <c r="K18" s="86">
        <v>0</v>
      </c>
      <c r="L18" s="86">
        <v>0</v>
      </c>
      <c r="M18" s="86">
        <v>0</v>
      </c>
      <c r="N18" s="86">
        <v>0</v>
      </c>
      <c r="O18" s="86">
        <v>0</v>
      </c>
      <c r="P18" s="86">
        <v>0</v>
      </c>
      <c r="Q18" s="86">
        <v>0</v>
      </c>
      <c r="R18" s="86">
        <v>79.5</v>
      </c>
      <c r="S18" s="86">
        <v>166</v>
      </c>
      <c r="T18" s="86">
        <v>96.3</v>
      </c>
      <c r="U18" s="86">
        <v>2.9</v>
      </c>
      <c r="V18" s="86">
        <v>-257</v>
      </c>
      <c r="W18" s="86" t="s">
        <v>129</v>
      </c>
      <c r="X18" s="86" t="s">
        <v>129</v>
      </c>
      <c r="Y18" s="86" t="s">
        <v>129</v>
      </c>
      <c r="Z18" s="86" t="s">
        <v>129</v>
      </c>
      <c r="AA18" s="86" t="s">
        <v>129</v>
      </c>
    </row>
    <row r="19" spans="1:33" x14ac:dyDescent="0.3">
      <c r="A19" t="s">
        <v>250</v>
      </c>
      <c r="B19" t="s">
        <v>31</v>
      </c>
      <c r="C19" t="s">
        <v>78</v>
      </c>
      <c r="D19" s="71" t="s">
        <v>9</v>
      </c>
      <c r="E19" s="86" t="s">
        <v>129</v>
      </c>
      <c r="F19" s="86" t="s">
        <v>129</v>
      </c>
      <c r="G19" s="86" t="s">
        <v>129</v>
      </c>
      <c r="H19" s="86">
        <v>96.2</v>
      </c>
      <c r="I19" s="86">
        <v>0</v>
      </c>
      <c r="J19" s="86">
        <v>0</v>
      </c>
      <c r="K19" s="86">
        <v>0</v>
      </c>
      <c r="L19" s="86">
        <v>0</v>
      </c>
      <c r="M19" s="86">
        <v>0</v>
      </c>
      <c r="N19" s="86">
        <v>0</v>
      </c>
      <c r="O19" s="86">
        <v>0</v>
      </c>
      <c r="P19" s="86">
        <v>0</v>
      </c>
      <c r="Q19" s="86">
        <v>0</v>
      </c>
      <c r="R19" s="86">
        <v>0</v>
      </c>
      <c r="S19" s="86">
        <v>0</v>
      </c>
      <c r="T19" s="86">
        <v>-96.2</v>
      </c>
      <c r="U19" s="86">
        <v>0</v>
      </c>
      <c r="V19" s="86">
        <v>0</v>
      </c>
      <c r="W19" s="86" t="s">
        <v>129</v>
      </c>
      <c r="X19" s="86" t="s">
        <v>129</v>
      </c>
      <c r="Y19" s="86" t="s">
        <v>129</v>
      </c>
      <c r="Z19" s="86" t="s">
        <v>129</v>
      </c>
      <c r="AA19" s="86" t="s">
        <v>129</v>
      </c>
    </row>
    <row r="20" spans="1:33" x14ac:dyDescent="0.3">
      <c r="A20" t="s">
        <v>251</v>
      </c>
      <c r="B20" t="s">
        <v>32</v>
      </c>
      <c r="C20" t="s">
        <v>79</v>
      </c>
      <c r="D20" s="71" t="s">
        <v>9</v>
      </c>
      <c r="E20" s="86" t="s">
        <v>129</v>
      </c>
      <c r="F20" s="86" t="s">
        <v>129</v>
      </c>
      <c r="G20" s="86" t="s">
        <v>129</v>
      </c>
      <c r="H20" s="86">
        <v>1690</v>
      </c>
      <c r="I20" s="86">
        <v>81.5</v>
      </c>
      <c r="J20" s="86">
        <v>9.33</v>
      </c>
      <c r="K20" s="86">
        <v>0</v>
      </c>
      <c r="L20" s="86">
        <v>0</v>
      </c>
      <c r="M20" s="86">
        <v>0</v>
      </c>
      <c r="N20" s="86">
        <v>0</v>
      </c>
      <c r="O20" s="86">
        <v>0</v>
      </c>
      <c r="P20" s="86">
        <v>0</v>
      </c>
      <c r="Q20" s="86">
        <v>0</v>
      </c>
      <c r="R20" s="86">
        <v>79.5</v>
      </c>
      <c r="S20" s="86">
        <v>166</v>
      </c>
      <c r="T20" s="86">
        <v>6.6699999999999995E-2</v>
      </c>
      <c r="U20" s="86">
        <v>2.9</v>
      </c>
      <c r="V20" s="86">
        <v>-257</v>
      </c>
      <c r="W20" s="86" t="s">
        <v>129</v>
      </c>
      <c r="X20" s="86" t="s">
        <v>129</v>
      </c>
      <c r="Y20" s="86" t="s">
        <v>129</v>
      </c>
      <c r="Z20" s="86" t="s">
        <v>129</v>
      </c>
      <c r="AA20" s="86" t="s">
        <v>129</v>
      </c>
    </row>
    <row r="21" spans="1:33" x14ac:dyDescent="0.3">
      <c r="A21" t="s">
        <v>261</v>
      </c>
      <c r="B21" t="s">
        <v>33</v>
      </c>
      <c r="C21" t="s">
        <v>80</v>
      </c>
      <c r="D21" s="71" t="s">
        <v>8</v>
      </c>
      <c r="E21" s="86" t="s">
        <v>129</v>
      </c>
      <c r="F21" s="86" t="s">
        <v>129</v>
      </c>
      <c r="G21" s="86" t="s">
        <v>129</v>
      </c>
      <c r="H21" s="86">
        <v>43</v>
      </c>
      <c r="I21" s="86">
        <v>0</v>
      </c>
      <c r="J21" s="86">
        <v>0</v>
      </c>
      <c r="K21" s="86">
        <v>0</v>
      </c>
      <c r="L21" s="86">
        <v>0</v>
      </c>
      <c r="M21" s="86">
        <v>0</v>
      </c>
      <c r="N21" s="86">
        <v>0</v>
      </c>
      <c r="O21" s="86">
        <v>0</v>
      </c>
      <c r="P21" s="86">
        <v>0</v>
      </c>
      <c r="Q21" s="86">
        <v>0</v>
      </c>
      <c r="R21" s="86">
        <v>0</v>
      </c>
      <c r="S21" s="86">
        <v>0</v>
      </c>
      <c r="T21" s="86">
        <v>43.8</v>
      </c>
      <c r="U21" s="86">
        <v>0</v>
      </c>
      <c r="V21" s="86">
        <v>0</v>
      </c>
      <c r="W21" s="86" t="s">
        <v>129</v>
      </c>
      <c r="X21" s="86" t="s">
        <v>129</v>
      </c>
      <c r="Y21" s="86" t="s">
        <v>129</v>
      </c>
      <c r="Z21" s="86" t="s">
        <v>129</v>
      </c>
      <c r="AA21" s="86" t="s">
        <v>129</v>
      </c>
    </row>
    <row r="22" spans="1:33" x14ac:dyDescent="0.3">
      <c r="A22" t="s">
        <v>259</v>
      </c>
      <c r="B22" t="s">
        <v>34</v>
      </c>
      <c r="C22" t="s">
        <v>81</v>
      </c>
      <c r="D22" s="71" t="s">
        <v>9</v>
      </c>
      <c r="E22" s="86" t="s">
        <v>129</v>
      </c>
      <c r="F22" s="86" t="s">
        <v>129</v>
      </c>
      <c r="G22" s="86" t="s">
        <v>129</v>
      </c>
      <c r="H22" s="86">
        <v>73</v>
      </c>
      <c r="I22" s="86">
        <v>0</v>
      </c>
      <c r="J22" s="86">
        <v>0</v>
      </c>
      <c r="K22" s="86">
        <v>0</v>
      </c>
      <c r="L22" s="86">
        <v>0</v>
      </c>
      <c r="M22" s="86">
        <v>0</v>
      </c>
      <c r="N22" s="86">
        <v>0</v>
      </c>
      <c r="O22" s="86">
        <v>0</v>
      </c>
      <c r="P22" s="86">
        <v>0</v>
      </c>
      <c r="Q22" s="86">
        <v>0</v>
      </c>
      <c r="R22" s="86">
        <v>0</v>
      </c>
      <c r="S22" s="86">
        <v>0</v>
      </c>
      <c r="T22" s="86">
        <v>0</v>
      </c>
      <c r="U22" s="86">
        <v>0</v>
      </c>
      <c r="V22" s="86">
        <v>0</v>
      </c>
      <c r="W22" s="86" t="s">
        <v>129</v>
      </c>
      <c r="X22" s="86" t="s">
        <v>129</v>
      </c>
      <c r="Y22" s="86" t="s">
        <v>129</v>
      </c>
      <c r="Z22" s="86" t="s">
        <v>129</v>
      </c>
      <c r="AA22" s="86" t="s">
        <v>129</v>
      </c>
    </row>
    <row r="23" spans="1:33" x14ac:dyDescent="0.3">
      <c r="A23" t="s">
        <v>246</v>
      </c>
      <c r="B23" t="s">
        <v>35</v>
      </c>
      <c r="C23" t="s">
        <v>82</v>
      </c>
      <c r="D23" s="71" t="s">
        <v>9</v>
      </c>
      <c r="E23" s="86" t="s">
        <v>129</v>
      </c>
      <c r="F23" s="86" t="s">
        <v>129</v>
      </c>
      <c r="G23" s="86" t="s">
        <v>129</v>
      </c>
      <c r="H23" s="86">
        <v>221</v>
      </c>
      <c r="I23" s="86">
        <v>0</v>
      </c>
      <c r="J23" s="86">
        <v>0</v>
      </c>
      <c r="K23" s="86">
        <v>0</v>
      </c>
      <c r="L23" s="86">
        <v>0</v>
      </c>
      <c r="M23" s="86">
        <v>0</v>
      </c>
      <c r="N23" s="86">
        <v>0</v>
      </c>
      <c r="O23" s="86">
        <v>0</v>
      </c>
      <c r="P23" s="86">
        <v>0</v>
      </c>
      <c r="Q23" s="86">
        <v>0</v>
      </c>
      <c r="R23" s="86">
        <v>0</v>
      </c>
      <c r="S23" s="86">
        <v>0</v>
      </c>
      <c r="T23" s="86">
        <v>0</v>
      </c>
      <c r="U23" s="86">
        <v>0</v>
      </c>
      <c r="V23" s="86">
        <v>0</v>
      </c>
      <c r="W23" s="86" t="s">
        <v>129</v>
      </c>
      <c r="X23" s="86" t="s">
        <v>129</v>
      </c>
      <c r="Y23" s="86" t="s">
        <v>129</v>
      </c>
      <c r="Z23" s="86" t="s">
        <v>129</v>
      </c>
      <c r="AA23" s="86" t="s">
        <v>129</v>
      </c>
    </row>
    <row r="24" spans="1:33" x14ac:dyDescent="0.3">
      <c r="A24" t="s">
        <v>233</v>
      </c>
      <c r="B24" t="s">
        <v>36</v>
      </c>
      <c r="C24" t="s">
        <v>83</v>
      </c>
      <c r="D24" s="71" t="s">
        <v>37</v>
      </c>
      <c r="E24" s="86" t="s">
        <v>129</v>
      </c>
      <c r="F24" s="86" t="s">
        <v>129</v>
      </c>
      <c r="G24" s="86" t="s">
        <v>129</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
        <v>129</v>
      </c>
      <c r="X24" s="86" t="s">
        <v>129</v>
      </c>
      <c r="Y24" s="86" t="s">
        <v>129</v>
      </c>
      <c r="Z24" s="86" t="s">
        <v>129</v>
      </c>
      <c r="AA24" s="86" t="s">
        <v>129</v>
      </c>
    </row>
    <row r="25" spans="1:33" x14ac:dyDescent="0.3">
      <c r="A25" t="s">
        <v>240</v>
      </c>
      <c r="B25" t="s">
        <v>38</v>
      </c>
      <c r="C25" t="s">
        <v>84</v>
      </c>
      <c r="D25" s="71" t="s">
        <v>8</v>
      </c>
      <c r="E25" s="86" t="s">
        <v>129</v>
      </c>
      <c r="F25" s="86" t="s">
        <v>129</v>
      </c>
      <c r="G25" s="86" t="s">
        <v>129</v>
      </c>
      <c r="H25" s="86">
        <v>6.4999999999999997E-3</v>
      </c>
      <c r="I25" s="86">
        <v>5.0600000000000005E-4</v>
      </c>
      <c r="J25" s="86">
        <v>6.19E-5</v>
      </c>
      <c r="K25" s="86">
        <v>0</v>
      </c>
      <c r="L25" s="86">
        <v>0</v>
      </c>
      <c r="M25" s="86">
        <v>0</v>
      </c>
      <c r="N25" s="86">
        <v>0</v>
      </c>
      <c r="O25" s="86">
        <v>0</v>
      </c>
      <c r="P25" s="86">
        <v>0</v>
      </c>
      <c r="Q25" s="86">
        <v>0</v>
      </c>
      <c r="R25" s="86">
        <v>5.3499999999999999E-4</v>
      </c>
      <c r="S25" s="86">
        <v>1.0499999999999999E-3</v>
      </c>
      <c r="T25" s="86">
        <v>-1.55E-2</v>
      </c>
      <c r="U25" s="86">
        <v>1.4399999999999999E-5</v>
      </c>
      <c r="V25" s="86">
        <v>-2.2799999999999999E-3</v>
      </c>
      <c r="W25" s="86" t="s">
        <v>129</v>
      </c>
      <c r="X25" s="86" t="s">
        <v>129</v>
      </c>
      <c r="Y25" s="86" t="s">
        <v>129</v>
      </c>
      <c r="Z25" s="86" t="s">
        <v>129</v>
      </c>
      <c r="AA25" s="86" t="s">
        <v>129</v>
      </c>
    </row>
    <row r="26" spans="1:33" x14ac:dyDescent="0.3">
      <c r="A26" t="s">
        <v>245</v>
      </c>
      <c r="B26" t="s">
        <v>40</v>
      </c>
      <c r="C26" t="s">
        <v>85</v>
      </c>
      <c r="D26" s="71" t="s">
        <v>8</v>
      </c>
      <c r="E26" s="86" t="s">
        <v>129</v>
      </c>
      <c r="F26" s="86" t="s">
        <v>129</v>
      </c>
      <c r="G26" s="86" t="s">
        <v>129</v>
      </c>
      <c r="H26" s="86">
        <v>42.3</v>
      </c>
      <c r="I26" s="86">
        <v>7.14</v>
      </c>
      <c r="J26" s="86">
        <v>3.09E-2</v>
      </c>
      <c r="K26" s="86">
        <v>0</v>
      </c>
      <c r="L26" s="86">
        <v>0</v>
      </c>
      <c r="M26" s="86">
        <v>0</v>
      </c>
      <c r="N26" s="86">
        <v>0</v>
      </c>
      <c r="O26" s="86">
        <v>0</v>
      </c>
      <c r="P26" s="86">
        <v>0</v>
      </c>
      <c r="Q26" s="86">
        <v>0</v>
      </c>
      <c r="R26" s="86">
        <v>0.114</v>
      </c>
      <c r="S26" s="86">
        <v>6.84</v>
      </c>
      <c r="T26" s="86">
        <v>1.6299999999999999E-2</v>
      </c>
      <c r="U26" s="86">
        <v>20.100000000000001</v>
      </c>
      <c r="V26" s="86">
        <v>-1.49</v>
      </c>
      <c r="W26" s="86" t="s">
        <v>129</v>
      </c>
      <c r="X26" s="86" t="s">
        <v>129</v>
      </c>
      <c r="Y26" s="86" t="s">
        <v>129</v>
      </c>
      <c r="Z26" s="86" t="s">
        <v>129</v>
      </c>
      <c r="AA26" s="86" t="s">
        <v>129</v>
      </c>
    </row>
    <row r="27" spans="1:33" x14ac:dyDescent="0.3">
      <c r="A27" t="s">
        <v>260</v>
      </c>
      <c r="B27" t="s">
        <v>41</v>
      </c>
      <c r="C27" t="s">
        <v>86</v>
      </c>
      <c r="D27" s="71" t="s">
        <v>8</v>
      </c>
      <c r="E27" s="86" t="s">
        <v>129</v>
      </c>
      <c r="F27" s="86" t="s">
        <v>129</v>
      </c>
      <c r="G27" s="86" t="s">
        <v>129</v>
      </c>
      <c r="H27" s="86">
        <v>7.4099999999999999E-3</v>
      </c>
      <c r="I27" s="86">
        <v>4.5099999999999998E-5</v>
      </c>
      <c r="J27" s="86">
        <v>2.3499999999999999E-6</v>
      </c>
      <c r="K27" s="86">
        <v>0</v>
      </c>
      <c r="L27" s="86">
        <v>0</v>
      </c>
      <c r="M27" s="86">
        <v>0</v>
      </c>
      <c r="N27" s="86">
        <v>0</v>
      </c>
      <c r="O27" s="86">
        <v>0</v>
      </c>
      <c r="P27" s="86">
        <v>0</v>
      </c>
      <c r="Q27" s="86">
        <v>0</v>
      </c>
      <c r="R27" s="86">
        <v>1.56E-5</v>
      </c>
      <c r="S27" s="86">
        <v>1.2E-4</v>
      </c>
      <c r="T27" s="86">
        <v>3.1899999999999998E-2</v>
      </c>
      <c r="U27" s="86">
        <v>1.13E-6</v>
      </c>
      <c r="V27" s="86">
        <v>-4.4200000000000001E-4</v>
      </c>
      <c r="W27" s="86" t="s">
        <v>129</v>
      </c>
      <c r="X27" s="86" t="s">
        <v>129</v>
      </c>
      <c r="Y27" s="86" t="s">
        <v>129</v>
      </c>
      <c r="Z27" s="86" t="s">
        <v>129</v>
      </c>
      <c r="AA27" s="86" t="s">
        <v>129</v>
      </c>
    </row>
    <row r="28" spans="1:33" x14ac:dyDescent="0.3">
      <c r="A28" t="s">
        <v>224</v>
      </c>
      <c r="B28" t="s">
        <v>42</v>
      </c>
      <c r="C28" t="s">
        <v>87</v>
      </c>
      <c r="D28" s="71" t="s">
        <v>8</v>
      </c>
      <c r="E28" s="86" t="s">
        <v>129</v>
      </c>
      <c r="F28" s="86" t="s">
        <v>129</v>
      </c>
      <c r="G28" s="86" t="s">
        <v>129</v>
      </c>
      <c r="H28" s="86">
        <v>0</v>
      </c>
      <c r="I28" s="86">
        <v>0</v>
      </c>
      <c r="J28" s="86">
        <v>0</v>
      </c>
      <c r="K28" s="86">
        <v>0</v>
      </c>
      <c r="L28" s="86">
        <v>0</v>
      </c>
      <c r="M28" s="86">
        <v>0</v>
      </c>
      <c r="N28" s="86">
        <v>0</v>
      </c>
      <c r="O28" s="86">
        <v>0</v>
      </c>
      <c r="P28" s="86">
        <v>0</v>
      </c>
      <c r="Q28" s="86">
        <v>0</v>
      </c>
      <c r="R28" s="86">
        <v>0</v>
      </c>
      <c r="S28" s="86">
        <v>0</v>
      </c>
      <c r="T28" s="86">
        <v>2.23E-5</v>
      </c>
      <c r="U28" s="86">
        <v>0</v>
      </c>
      <c r="V28" s="86">
        <v>0</v>
      </c>
      <c r="W28" s="86" t="s">
        <v>129</v>
      </c>
      <c r="X28" s="86" t="s">
        <v>129</v>
      </c>
      <c r="Y28" s="86" t="s">
        <v>129</v>
      </c>
      <c r="Z28" s="86" t="s">
        <v>129</v>
      </c>
      <c r="AA28" s="86" t="s">
        <v>129</v>
      </c>
    </row>
    <row r="29" spans="1:33" x14ac:dyDescent="0.3">
      <c r="A29" t="s">
        <v>244</v>
      </c>
      <c r="B29" t="s">
        <v>43</v>
      </c>
      <c r="C29" t="s">
        <v>88</v>
      </c>
      <c r="D29" s="71" t="s">
        <v>8</v>
      </c>
      <c r="E29" s="86" t="s">
        <v>129</v>
      </c>
      <c r="F29" s="86" t="s">
        <v>129</v>
      </c>
      <c r="G29" s="86" t="s">
        <v>129</v>
      </c>
      <c r="H29" s="86">
        <v>0</v>
      </c>
      <c r="I29" s="86">
        <v>0</v>
      </c>
      <c r="J29" s="86">
        <v>0</v>
      </c>
      <c r="K29" s="86">
        <v>0</v>
      </c>
      <c r="L29" s="86">
        <v>0</v>
      </c>
      <c r="M29" s="86">
        <v>0</v>
      </c>
      <c r="N29" s="86">
        <v>0</v>
      </c>
      <c r="O29" s="86">
        <v>0</v>
      </c>
      <c r="P29" s="86">
        <v>0</v>
      </c>
      <c r="Q29" s="86">
        <v>0</v>
      </c>
      <c r="R29" s="86">
        <v>0</v>
      </c>
      <c r="S29" s="86">
        <v>0</v>
      </c>
      <c r="T29" s="86">
        <v>0</v>
      </c>
      <c r="U29" s="86">
        <v>0</v>
      </c>
      <c r="V29" s="86">
        <v>0</v>
      </c>
      <c r="W29" s="86" t="s">
        <v>129</v>
      </c>
      <c r="X29" s="86" t="s">
        <v>129</v>
      </c>
      <c r="Y29" s="86" t="s">
        <v>129</v>
      </c>
      <c r="Z29" s="86" t="s">
        <v>129</v>
      </c>
      <c r="AA29" s="86" t="s">
        <v>129</v>
      </c>
    </row>
    <row r="30" spans="1:33" x14ac:dyDescent="0.3">
      <c r="A30" t="s">
        <v>243</v>
      </c>
      <c r="B30" t="s">
        <v>44</v>
      </c>
      <c r="C30" t="s">
        <v>89</v>
      </c>
      <c r="D30" s="71" t="s">
        <v>8</v>
      </c>
      <c r="E30" s="86" t="s">
        <v>129</v>
      </c>
      <c r="F30" s="86" t="s">
        <v>129</v>
      </c>
      <c r="G30" s="86" t="s">
        <v>129</v>
      </c>
      <c r="H30" s="86">
        <v>0</v>
      </c>
      <c r="I30" s="86">
        <v>0</v>
      </c>
      <c r="J30" s="86">
        <v>0</v>
      </c>
      <c r="K30" s="86">
        <v>0</v>
      </c>
      <c r="L30" s="86">
        <v>0</v>
      </c>
      <c r="M30" s="86">
        <v>0</v>
      </c>
      <c r="N30" s="86">
        <v>0</v>
      </c>
      <c r="O30" s="86">
        <v>0</v>
      </c>
      <c r="P30" s="86">
        <v>0</v>
      </c>
      <c r="Q30" s="86">
        <v>0</v>
      </c>
      <c r="R30" s="86">
        <v>0</v>
      </c>
      <c r="S30" s="86">
        <v>0</v>
      </c>
      <c r="T30" s="86">
        <v>0</v>
      </c>
      <c r="U30" s="86">
        <v>0</v>
      </c>
      <c r="V30" s="86">
        <v>0</v>
      </c>
      <c r="W30" s="86" t="s">
        <v>129</v>
      </c>
      <c r="X30" s="86" t="s">
        <v>129</v>
      </c>
      <c r="Y30" s="86" t="s">
        <v>129</v>
      </c>
      <c r="Z30" s="86" t="s">
        <v>129</v>
      </c>
      <c r="AA30" s="86" t="s">
        <v>129</v>
      </c>
    </row>
    <row r="31" spans="1:33" x14ac:dyDescent="0.3">
      <c r="A31" t="s">
        <v>225</v>
      </c>
      <c r="B31" t="s">
        <v>45</v>
      </c>
      <c r="C31" t="s">
        <v>90</v>
      </c>
      <c r="D31" s="71" t="s">
        <v>9</v>
      </c>
      <c r="E31" s="86" t="s">
        <v>129</v>
      </c>
      <c r="F31" s="86" t="s">
        <v>129</v>
      </c>
      <c r="G31" s="86" t="s">
        <v>129</v>
      </c>
      <c r="H31" s="86">
        <v>0</v>
      </c>
      <c r="I31" s="86">
        <v>0</v>
      </c>
      <c r="J31" s="86">
        <v>0</v>
      </c>
      <c r="K31" s="86">
        <v>0</v>
      </c>
      <c r="L31" s="86">
        <v>0</v>
      </c>
      <c r="M31" s="86">
        <v>0</v>
      </c>
      <c r="N31" s="86">
        <v>0</v>
      </c>
      <c r="O31" s="86">
        <v>0</v>
      </c>
      <c r="P31" s="86">
        <v>0</v>
      </c>
      <c r="Q31" s="86">
        <v>0</v>
      </c>
      <c r="R31" s="86">
        <v>0</v>
      </c>
      <c r="S31" s="86">
        <v>0</v>
      </c>
      <c r="T31" s="86">
        <v>10.7</v>
      </c>
      <c r="U31" s="86">
        <v>0</v>
      </c>
      <c r="V31" s="86">
        <v>0</v>
      </c>
      <c r="W31" s="86" t="s">
        <v>129</v>
      </c>
      <c r="X31" s="86" t="s">
        <v>129</v>
      </c>
      <c r="Y31" s="86" t="s">
        <v>129</v>
      </c>
      <c r="Z31" s="86" t="s">
        <v>129</v>
      </c>
      <c r="AA31" s="86" t="s">
        <v>129</v>
      </c>
      <c r="AB31" s="74"/>
      <c r="AC31" s="74"/>
      <c r="AD31" s="74"/>
      <c r="AE31" s="74"/>
      <c r="AF31" s="74"/>
      <c r="AG31" s="74"/>
    </row>
    <row r="32" spans="1:33" x14ac:dyDescent="0.3">
      <c r="A32" t="s">
        <v>226</v>
      </c>
      <c r="B32" t="s">
        <v>46</v>
      </c>
      <c r="C32" t="s">
        <v>91</v>
      </c>
      <c r="D32" s="71" t="s">
        <v>9</v>
      </c>
      <c r="E32" s="86" t="s">
        <v>129</v>
      </c>
      <c r="F32" s="86" t="s">
        <v>129</v>
      </c>
      <c r="G32" s="86" t="s">
        <v>129</v>
      </c>
      <c r="H32" s="86">
        <v>0</v>
      </c>
      <c r="I32" s="86">
        <v>0</v>
      </c>
      <c r="J32" s="86">
        <v>0</v>
      </c>
      <c r="K32" s="86">
        <v>0</v>
      </c>
      <c r="L32" s="86">
        <v>0</v>
      </c>
      <c r="M32" s="86">
        <v>0</v>
      </c>
      <c r="N32" s="86">
        <v>0</v>
      </c>
      <c r="O32" s="86">
        <v>0</v>
      </c>
      <c r="P32" s="86">
        <v>0</v>
      </c>
      <c r="Q32" s="86">
        <v>0</v>
      </c>
      <c r="R32" s="86">
        <v>0</v>
      </c>
      <c r="S32" s="86">
        <v>0</v>
      </c>
      <c r="T32" s="86">
        <v>26.9</v>
      </c>
      <c r="U32" s="86">
        <v>0</v>
      </c>
      <c r="V32" s="86">
        <v>0</v>
      </c>
      <c r="W32" s="86" t="s">
        <v>129</v>
      </c>
      <c r="X32" s="86" t="s">
        <v>129</v>
      </c>
      <c r="Y32" s="86" t="s">
        <v>129</v>
      </c>
      <c r="Z32" s="86" t="s">
        <v>129</v>
      </c>
      <c r="AA32" s="86" t="s">
        <v>129</v>
      </c>
    </row>
    <row r="33" spans="1:27" x14ac:dyDescent="0.3">
      <c r="A33" t="s">
        <v>255</v>
      </c>
      <c r="B33" t="s">
        <v>159</v>
      </c>
      <c r="C33" t="s">
        <v>146</v>
      </c>
      <c r="D33" s="71" t="s">
        <v>256</v>
      </c>
      <c r="E33" s="86" t="s">
        <v>129</v>
      </c>
      <c r="F33" s="86" t="s">
        <v>129</v>
      </c>
      <c r="G33" s="86" t="s">
        <v>129</v>
      </c>
      <c r="H33" s="86">
        <v>9.0000000000000002E-6</v>
      </c>
      <c r="I33" s="86">
        <v>5.3099999999999998E-7</v>
      </c>
      <c r="J33" s="86">
        <v>1.8199999999999999E-7</v>
      </c>
      <c r="K33" s="86">
        <v>0</v>
      </c>
      <c r="L33" s="86">
        <v>0</v>
      </c>
      <c r="M33" s="86">
        <v>0</v>
      </c>
      <c r="N33" s="86">
        <v>0</v>
      </c>
      <c r="O33" s="86">
        <v>0</v>
      </c>
      <c r="P33" s="86">
        <v>0</v>
      </c>
      <c r="Q33" s="86">
        <v>0</v>
      </c>
      <c r="R33" s="86">
        <v>9.0100000000000001E-6</v>
      </c>
      <c r="S33" s="86">
        <v>8.2500000000000004E-7</v>
      </c>
      <c r="T33" s="86">
        <v>8.4799999999999997E-7</v>
      </c>
      <c r="U33" s="86">
        <v>1.8600000000000001E-8</v>
      </c>
      <c r="V33" s="86">
        <v>-1.8500000000000001E-6</v>
      </c>
      <c r="W33" s="86" t="s">
        <v>129</v>
      </c>
      <c r="X33" s="86" t="s">
        <v>129</v>
      </c>
      <c r="Y33" s="86" t="s">
        <v>129</v>
      </c>
      <c r="Z33" s="86" t="s">
        <v>129</v>
      </c>
      <c r="AA33" s="86" t="s">
        <v>129</v>
      </c>
    </row>
    <row r="34" spans="1:27" x14ac:dyDescent="0.3">
      <c r="A34" t="s">
        <v>241</v>
      </c>
      <c r="B34" t="s">
        <v>160</v>
      </c>
      <c r="C34" t="s">
        <v>148</v>
      </c>
      <c r="D34" s="71" t="s">
        <v>242</v>
      </c>
      <c r="E34" s="86" t="s">
        <v>129</v>
      </c>
      <c r="F34" s="86" t="s">
        <v>129</v>
      </c>
      <c r="G34" s="86" t="s">
        <v>129</v>
      </c>
      <c r="H34" s="86">
        <v>11.8</v>
      </c>
      <c r="I34" s="86">
        <v>0.10299999999999999</v>
      </c>
      <c r="J34" s="86">
        <v>5.5900000000000004E-3</v>
      </c>
      <c r="K34" s="86">
        <v>0</v>
      </c>
      <c r="L34" s="86">
        <v>0</v>
      </c>
      <c r="M34" s="86">
        <v>0</v>
      </c>
      <c r="N34" s="86">
        <v>0</v>
      </c>
      <c r="O34" s="86">
        <v>0</v>
      </c>
      <c r="P34" s="86">
        <v>0</v>
      </c>
      <c r="Q34" s="86">
        <v>0</v>
      </c>
      <c r="R34" s="86">
        <v>3.7699999999999997E-2</v>
      </c>
      <c r="S34" s="86">
        <v>0.26800000000000002</v>
      </c>
      <c r="T34" s="86">
        <v>5.2299999999999999E-2</v>
      </c>
      <c r="U34" s="86">
        <v>2.7100000000000002E-3</v>
      </c>
      <c r="V34" s="86">
        <v>-1.03</v>
      </c>
      <c r="W34" s="86" t="s">
        <v>129</v>
      </c>
      <c r="X34" s="86" t="s">
        <v>129</v>
      </c>
      <c r="Y34" s="86" t="s">
        <v>129</v>
      </c>
      <c r="Z34" s="86" t="s">
        <v>129</v>
      </c>
      <c r="AA34" s="86" t="s">
        <v>129</v>
      </c>
    </row>
    <row r="35" spans="1:27" x14ac:dyDescent="0.3">
      <c r="A35" t="s">
        <v>291</v>
      </c>
      <c r="B35" t="s">
        <v>161</v>
      </c>
      <c r="C35" t="s">
        <v>149</v>
      </c>
      <c r="D35" s="71" t="s">
        <v>150</v>
      </c>
      <c r="E35" s="86" t="s">
        <v>129</v>
      </c>
      <c r="F35" s="86" t="s">
        <v>129</v>
      </c>
      <c r="G35" s="86" t="s">
        <v>129</v>
      </c>
      <c r="H35" s="86">
        <v>945</v>
      </c>
      <c r="I35" s="86">
        <v>39.200000000000003</v>
      </c>
      <c r="J35" s="86">
        <v>4.45</v>
      </c>
      <c r="K35" s="86">
        <v>0</v>
      </c>
      <c r="L35" s="86">
        <v>0</v>
      </c>
      <c r="M35" s="86">
        <v>0</v>
      </c>
      <c r="N35" s="86">
        <v>0</v>
      </c>
      <c r="O35" s="86">
        <v>0</v>
      </c>
      <c r="P35" s="86">
        <v>0</v>
      </c>
      <c r="Q35" s="86">
        <v>0</v>
      </c>
      <c r="R35" s="86">
        <v>38</v>
      </c>
      <c r="S35" s="86">
        <v>84</v>
      </c>
      <c r="T35" s="86">
        <v>6.55</v>
      </c>
      <c r="U35" s="86">
        <v>1.18</v>
      </c>
      <c r="V35" s="86">
        <v>-1450</v>
      </c>
      <c r="W35" s="86" t="s">
        <v>129</v>
      </c>
      <c r="X35" s="86" t="s">
        <v>129</v>
      </c>
      <c r="Y35" s="86" t="s">
        <v>129</v>
      </c>
      <c r="Z35" s="86" t="s">
        <v>129</v>
      </c>
      <c r="AA35" s="86" t="s">
        <v>129</v>
      </c>
    </row>
    <row r="36" spans="1:27" x14ac:dyDescent="0.3">
      <c r="A36" t="s">
        <v>239</v>
      </c>
      <c r="B36" t="s">
        <v>162</v>
      </c>
      <c r="C36" t="s">
        <v>151</v>
      </c>
      <c r="D36" s="71" t="s">
        <v>152</v>
      </c>
      <c r="E36" s="86" t="s">
        <v>129</v>
      </c>
      <c r="F36" s="86" t="s">
        <v>129</v>
      </c>
      <c r="G36" s="86" t="s">
        <v>129</v>
      </c>
      <c r="H36" s="86">
        <v>4.5299999999999999E-7</v>
      </c>
      <c r="I36" s="86">
        <v>2.3899999999999998E-9</v>
      </c>
      <c r="J36" s="86">
        <v>3.2300000000000002E-10</v>
      </c>
      <c r="K36" s="86">
        <v>0</v>
      </c>
      <c r="L36" s="86">
        <v>0</v>
      </c>
      <c r="M36" s="86">
        <v>0</v>
      </c>
      <c r="N36" s="86">
        <v>0</v>
      </c>
      <c r="O36" s="86">
        <v>0</v>
      </c>
      <c r="P36" s="86">
        <v>0</v>
      </c>
      <c r="Q36" s="86">
        <v>0</v>
      </c>
      <c r="R36" s="86">
        <v>1.86E-9</v>
      </c>
      <c r="S36" s="86">
        <v>4.9399999999999999E-9</v>
      </c>
      <c r="T36" s="86">
        <v>1.33E-8</v>
      </c>
      <c r="U36" s="86">
        <v>6.6200000000000001E-11</v>
      </c>
      <c r="V36" s="86">
        <v>-5.3800000000000002E-6</v>
      </c>
      <c r="W36" s="86" t="s">
        <v>129</v>
      </c>
      <c r="X36" s="86" t="s">
        <v>129</v>
      </c>
      <c r="Y36" s="86" t="s">
        <v>129</v>
      </c>
      <c r="Z36" s="86" t="s">
        <v>129</v>
      </c>
      <c r="AA36" s="86" t="s">
        <v>129</v>
      </c>
    </row>
    <row r="37" spans="1:27" x14ac:dyDescent="0.3">
      <c r="A37" t="s">
        <v>296</v>
      </c>
      <c r="B37" t="s">
        <v>163</v>
      </c>
      <c r="C37" t="s">
        <v>153</v>
      </c>
      <c r="D37" s="71" t="s">
        <v>152</v>
      </c>
      <c r="E37" s="86" t="s">
        <v>129</v>
      </c>
      <c r="F37" s="86" t="s">
        <v>129</v>
      </c>
      <c r="G37" s="86" t="s">
        <v>129</v>
      </c>
      <c r="H37" s="86">
        <v>1.9400000000000001E-6</v>
      </c>
      <c r="I37" s="86">
        <v>5.8199999999999998E-8</v>
      </c>
      <c r="J37" s="86">
        <v>1.8899999999999999E-9</v>
      </c>
      <c r="K37" s="86">
        <v>0</v>
      </c>
      <c r="L37" s="86">
        <v>0</v>
      </c>
      <c r="M37" s="86">
        <v>0</v>
      </c>
      <c r="N37" s="86">
        <v>0</v>
      </c>
      <c r="O37" s="86">
        <v>0</v>
      </c>
      <c r="P37" s="86">
        <v>0</v>
      </c>
      <c r="Q37" s="86">
        <v>0</v>
      </c>
      <c r="R37" s="86">
        <v>1.29E-8</v>
      </c>
      <c r="S37" s="86">
        <v>1.1000000000000001E-7</v>
      </c>
      <c r="T37" s="86">
        <v>7.1399999999999997E-9</v>
      </c>
      <c r="U37" s="86">
        <v>5.09E-10</v>
      </c>
      <c r="V37" s="86">
        <v>-2.29E-7</v>
      </c>
      <c r="W37" s="86" t="s">
        <v>129</v>
      </c>
      <c r="X37" s="86" t="s">
        <v>129</v>
      </c>
      <c r="Y37" s="86" t="s">
        <v>129</v>
      </c>
      <c r="Z37" s="86" t="s">
        <v>129</v>
      </c>
      <c r="AA37" s="86" t="s">
        <v>129</v>
      </c>
    </row>
    <row r="38" spans="1:27" x14ac:dyDescent="0.3">
      <c r="A38" t="s">
        <v>262</v>
      </c>
      <c r="B38" t="s">
        <v>164</v>
      </c>
      <c r="C38" t="s">
        <v>154</v>
      </c>
      <c r="D38" s="71" t="s">
        <v>203</v>
      </c>
      <c r="E38" s="86" t="s">
        <v>129</v>
      </c>
      <c r="F38" s="86" t="s">
        <v>129</v>
      </c>
      <c r="G38" s="86" t="s">
        <v>129</v>
      </c>
      <c r="H38" s="86">
        <v>739</v>
      </c>
      <c r="I38" s="86">
        <v>82.7</v>
      </c>
      <c r="J38" s="86">
        <v>2.08</v>
      </c>
      <c r="K38" s="86">
        <v>0</v>
      </c>
      <c r="L38" s="86">
        <v>0</v>
      </c>
      <c r="M38" s="86">
        <v>0</v>
      </c>
      <c r="N38" s="86">
        <v>0</v>
      </c>
      <c r="O38" s="86">
        <v>0</v>
      </c>
      <c r="P38" s="86">
        <v>0</v>
      </c>
      <c r="Q38" s="86">
        <v>0</v>
      </c>
      <c r="R38" s="86">
        <v>5.36</v>
      </c>
      <c r="S38" s="86">
        <v>85.1</v>
      </c>
      <c r="T38" s="86">
        <v>4.07</v>
      </c>
      <c r="U38" s="86">
        <v>5.98</v>
      </c>
      <c r="V38" s="86">
        <v>-162</v>
      </c>
      <c r="W38" s="86" t="s">
        <v>129</v>
      </c>
      <c r="X38" s="86" t="s">
        <v>129</v>
      </c>
      <c r="Y38" s="86" t="s">
        <v>129</v>
      </c>
      <c r="Z38" s="86" t="s">
        <v>129</v>
      </c>
      <c r="AA38" s="86"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H19" sqref="H19"/>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Recycling</v>
      </c>
      <c r="S1" s="87" t="str">
        <f>CONCATENATE(Gesamtüberblick!Q7," / ",Gesamtüberblick!Q6)</f>
        <v>C2 / Recycling</v>
      </c>
      <c r="T1" s="87" t="str">
        <f>CONCATENATE(Gesamtüberblick!R7," / ",Gesamtüberblick!R6)</f>
        <v>C3 / Recycling</v>
      </c>
      <c r="U1" s="87" t="str">
        <f>CONCATENATE(Gesamtüberblick!S7," / ",Gesamtüberblick!S6)</f>
        <v>C4 / Recycling</v>
      </c>
      <c r="V1" s="87" t="str">
        <f>CONCATENATE(Gesamtüberblick!T7," / ",Gesamtüberblick!T6)</f>
        <v>D / Recycling</v>
      </c>
      <c r="W1" s="87" t="str">
        <f>CONCATENATE(Gesamtüberblick!W7," / ",Gesamtüberblick!W6)</f>
        <v>C1 / 0</v>
      </c>
      <c r="X1" s="87" t="str">
        <f>CONCATENATE(Gesamtüberblick!X7," / ",Gesamtüberblick!X6)</f>
        <v>C2 / 0</v>
      </c>
      <c r="Y1" s="87" t="str">
        <f>CONCATENATE(Gesamtüberblick!Y7," / ",Gesamtüberblick!Y6)</f>
        <v>C3 / 0</v>
      </c>
      <c r="Z1" s="87" t="str">
        <f>CONCATENATE(Gesamtüberblick!Z7," / ",Gesamtüberblick!Z6)</f>
        <v>C4 / 0</v>
      </c>
      <c r="AA1" s="87" t="str">
        <f>CONCATENATE(Gesamtüberblick!AA7," / ",Gesamtüberblick!AA6)</f>
        <v>D / 0</v>
      </c>
    </row>
    <row r="2" spans="1:33" x14ac:dyDescent="0.3">
      <c r="A2" t="s">
        <v>295</v>
      </c>
      <c r="B2" t="s">
        <v>238</v>
      </c>
      <c r="C2" t="s">
        <v>130</v>
      </c>
      <c r="D2" s="71" t="s">
        <v>235</v>
      </c>
      <c r="E2" s="86" t="str">
        <f>IF(Gesamtüberblick!C8="","",Gesamtüberblick!C8)</f>
        <v/>
      </c>
      <c r="F2" s="86" t="str">
        <f>IF(Gesamtüberblick!D8="","",Gesamtüberblick!D8)</f>
        <v/>
      </c>
      <c r="G2" s="86" t="str">
        <f>IF(Gesamtüberblick!E8="","",Gesamtüberblick!E8)</f>
        <v/>
      </c>
      <c r="H2" s="86">
        <v>163</v>
      </c>
      <c r="I2" s="86">
        <v>5.37</v>
      </c>
      <c r="J2" s="86">
        <v>0.71499999999999997</v>
      </c>
      <c r="K2" s="86">
        <v>-2.66</v>
      </c>
      <c r="L2" s="86">
        <v>0</v>
      </c>
      <c r="M2" s="86">
        <v>0</v>
      </c>
      <c r="N2" s="86">
        <v>0</v>
      </c>
      <c r="O2" s="86">
        <v>0</v>
      </c>
      <c r="P2" s="86">
        <v>0</v>
      </c>
      <c r="Q2" s="86">
        <v>0</v>
      </c>
      <c r="R2" s="86">
        <v>6.07</v>
      </c>
      <c r="S2" s="86">
        <v>11.7</v>
      </c>
      <c r="T2" s="86">
        <v>4.68</v>
      </c>
      <c r="U2" s="86">
        <v>6.3700000000000007E-2</v>
      </c>
      <c r="V2" s="86">
        <v>-23.9</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1" t="s">
        <v>235</v>
      </c>
      <c r="E3" s="86" t="str">
        <f>IF(Gesamtüberblick!C9="","",Gesamtüberblick!C9)</f>
        <v/>
      </c>
      <c r="F3" s="86" t="str">
        <f>IF(Gesamtüberblick!D9="","",Gesamtüberblick!D9)</f>
        <v/>
      </c>
      <c r="G3" s="86" t="str">
        <f>IF(Gesamtüberblick!E9="","",Gesamtüberblick!E9)</f>
        <v/>
      </c>
      <c r="H3" s="86">
        <v>163</v>
      </c>
      <c r="I3" s="86">
        <v>5.37</v>
      </c>
      <c r="J3" s="86">
        <v>0.71499999999999997</v>
      </c>
      <c r="K3" s="86">
        <v>-2.66</v>
      </c>
      <c r="L3" s="86">
        <v>0</v>
      </c>
      <c r="M3" s="86">
        <v>0</v>
      </c>
      <c r="N3" s="86">
        <v>0</v>
      </c>
      <c r="O3" s="86">
        <v>0</v>
      </c>
      <c r="P3" s="86">
        <v>0</v>
      </c>
      <c r="Q3" s="86">
        <v>0</v>
      </c>
      <c r="R3" s="86">
        <v>6.07</v>
      </c>
      <c r="S3" s="86">
        <v>11.7</v>
      </c>
      <c r="T3" s="86">
        <v>4.68</v>
      </c>
      <c r="U3" s="86">
        <v>6.3700000000000007E-2</v>
      </c>
      <c r="V3" s="86">
        <v>-23.9</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1" t="s">
        <v>235</v>
      </c>
      <c r="E4" s="86" t="str">
        <f>IF(Gesamtüberblick!C10="","",Gesamtüberblick!C10)</f>
        <v/>
      </c>
      <c r="F4" s="86" t="str">
        <f>IF(Gesamtüberblick!D10="","",Gesamtüberblick!D10)</f>
        <v/>
      </c>
      <c r="G4" s="86" t="str">
        <f>IF(Gesamtüberblick!E10="","",Gesamtüberblick!E10)</f>
        <v/>
      </c>
      <c r="H4" s="86">
        <v>0</v>
      </c>
      <c r="I4" s="86">
        <v>0</v>
      </c>
      <c r="J4" s="86">
        <v>0</v>
      </c>
      <c r="K4" s="86">
        <v>0</v>
      </c>
      <c r="L4" s="86">
        <v>0</v>
      </c>
      <c r="M4" s="86">
        <v>0</v>
      </c>
      <c r="N4" s="86">
        <v>0</v>
      </c>
      <c r="O4" s="86">
        <v>0</v>
      </c>
      <c r="P4" s="86">
        <v>0</v>
      </c>
      <c r="Q4" s="86">
        <v>0</v>
      </c>
      <c r="R4" s="86">
        <v>0</v>
      </c>
      <c r="S4" s="86">
        <v>0</v>
      </c>
      <c r="T4" s="86">
        <v>0</v>
      </c>
      <c r="U4" s="86">
        <v>0</v>
      </c>
      <c r="V4" s="86">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1" t="s">
        <v>235</v>
      </c>
      <c r="E5" s="86" t="str">
        <f>IF(Gesamtüberblick!C11="","",Gesamtüberblick!C11)</f>
        <v/>
      </c>
      <c r="F5" s="86" t="str">
        <f>IF(Gesamtüberblick!D11="","",Gesamtüberblick!D11)</f>
        <v/>
      </c>
      <c r="G5" s="86" t="str">
        <f>IF(Gesamtüberblick!E11="","",Gesamtüberblick!E11)</f>
        <v/>
      </c>
      <c r="H5" s="86">
        <v>0.121</v>
      </c>
      <c r="I5" s="86">
        <v>2.6199999999999999E-3</v>
      </c>
      <c r="J5" s="86">
        <v>1.44E-4</v>
      </c>
      <c r="K5" s="86">
        <v>0</v>
      </c>
      <c r="L5" s="86">
        <v>0</v>
      </c>
      <c r="M5" s="86">
        <v>0</v>
      </c>
      <c r="N5" s="86">
        <v>0</v>
      </c>
      <c r="O5" s="86">
        <v>0</v>
      </c>
      <c r="P5" s="86">
        <v>0</v>
      </c>
      <c r="Q5" s="86">
        <v>0</v>
      </c>
      <c r="R5" s="86">
        <v>6.8300000000000001E-4</v>
      </c>
      <c r="S5" s="86">
        <v>5.4000000000000003E-3</v>
      </c>
      <c r="T5" s="86">
        <v>2.9599999999999998E-4</v>
      </c>
      <c r="U5" s="86">
        <v>2.4600000000000002E-5</v>
      </c>
      <c r="V5" s="86">
        <v>-7.8200000000000006E-3</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1" t="s">
        <v>248</v>
      </c>
      <c r="E6" s="86" t="str">
        <f>IF(Gesamtüberblick!C12="","",Gesamtüberblick!C12)</f>
        <v/>
      </c>
      <c r="F6" s="86" t="str">
        <f>IF(Gesamtüberblick!D12="","",Gesamtüberblick!D12)</f>
        <v/>
      </c>
      <c r="G6" s="86" t="str">
        <f>IF(Gesamtüberblick!E12="","",Gesamtüberblick!E12)</f>
        <v/>
      </c>
      <c r="H6" s="86">
        <v>4.1699999999999999E-6</v>
      </c>
      <c r="I6" s="86">
        <v>1.2200000000000001E-7</v>
      </c>
      <c r="J6" s="86">
        <v>1.13E-8</v>
      </c>
      <c r="K6" s="86">
        <v>0</v>
      </c>
      <c r="L6" s="86">
        <v>0</v>
      </c>
      <c r="M6" s="86">
        <v>0</v>
      </c>
      <c r="N6" s="86">
        <v>0</v>
      </c>
      <c r="O6" s="86">
        <v>0</v>
      </c>
      <c r="P6" s="86">
        <v>0</v>
      </c>
      <c r="Q6" s="86">
        <v>0</v>
      </c>
      <c r="R6" s="86">
        <v>9.6600000000000005E-8</v>
      </c>
      <c r="S6" s="86">
        <v>2.5699999999999999E-7</v>
      </c>
      <c r="T6" s="86">
        <v>5.1399999999999997E-8</v>
      </c>
      <c r="U6" s="86">
        <v>3.9300000000000003E-9</v>
      </c>
      <c r="V6" s="86">
        <v>-1.5200000000000001E-7</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1" t="s">
        <v>223</v>
      </c>
      <c r="E7" s="86" t="str">
        <f>IF(Gesamtüberblick!C13="","",Gesamtüberblick!C13)</f>
        <v/>
      </c>
      <c r="F7" s="86" t="str">
        <f>IF(Gesamtüberblick!D13="","",Gesamtüberblick!D13)</f>
        <v/>
      </c>
      <c r="G7" s="86" t="str">
        <f>IF(Gesamtüberblick!E13="","",Gesamtüberblick!E13)</f>
        <v/>
      </c>
      <c r="H7" s="86">
        <v>0.55000000000000004</v>
      </c>
      <c r="I7" s="86">
        <v>1.3299999999999999E-2</v>
      </c>
      <c r="J7" s="86">
        <v>6.5599999999999999E-3</v>
      </c>
      <c r="K7" s="86">
        <v>0</v>
      </c>
      <c r="L7" s="86">
        <v>0</v>
      </c>
      <c r="M7" s="86">
        <v>0</v>
      </c>
      <c r="N7" s="86">
        <v>0</v>
      </c>
      <c r="O7" s="86">
        <v>0</v>
      </c>
      <c r="P7" s="86">
        <v>0</v>
      </c>
      <c r="Q7" s="86">
        <v>0</v>
      </c>
      <c r="R7" s="86">
        <v>5.6300000000000003E-2</v>
      </c>
      <c r="S7" s="86">
        <v>4.5999999999999999E-2</v>
      </c>
      <c r="T7" s="86">
        <v>0.03</v>
      </c>
      <c r="U7" s="86">
        <v>7.4299999999999995E-4</v>
      </c>
      <c r="V7" s="86">
        <v>-9.7699999999999995E-2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1" t="s">
        <v>228</v>
      </c>
      <c r="E8" s="86" t="str">
        <f>IF(Gesamtüberblick!C14="","",Gesamtüberblick!C14)</f>
        <v/>
      </c>
      <c r="F8" s="86" t="str">
        <f>IF(Gesamtüberblick!D14="","",Gesamtüberblick!D14)</f>
        <v/>
      </c>
      <c r="G8" s="86" t="str">
        <f>IF(Gesamtüberblick!E14="","",Gesamtüberblick!E14)</f>
        <v/>
      </c>
      <c r="H8" s="86">
        <v>4.2299999999999997E-2</v>
      </c>
      <c r="I8" s="86">
        <v>3.9599999999999998E-4</v>
      </c>
      <c r="J8" s="86">
        <v>2.8099999999999999E-5</v>
      </c>
      <c r="K8" s="86">
        <v>0</v>
      </c>
      <c r="L8" s="86">
        <v>0</v>
      </c>
      <c r="M8" s="86">
        <v>0</v>
      </c>
      <c r="N8" s="86">
        <v>0</v>
      </c>
      <c r="O8" s="86">
        <v>0</v>
      </c>
      <c r="P8" s="86">
        <v>0</v>
      </c>
      <c r="Q8" s="86">
        <v>0</v>
      </c>
      <c r="R8" s="86">
        <v>1.8599999999999999E-4</v>
      </c>
      <c r="S8" s="86">
        <v>8.1300000000000003E-4</v>
      </c>
      <c r="T8" s="86">
        <v>1.0399999999999999E-4</v>
      </c>
      <c r="U8" s="86">
        <v>5.5799999999999999E-6</v>
      </c>
      <c r="V8" s="86">
        <v>-9.75E-3</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1" t="s">
        <v>230</v>
      </c>
      <c r="E9" s="86" t="str">
        <f>IF(Gesamtüberblick!C15="","",Gesamtüberblick!C15)</f>
        <v/>
      </c>
      <c r="F9" s="86" t="str">
        <f>IF(Gesamtüberblick!D15="","",Gesamtüberblick!D15)</f>
        <v/>
      </c>
      <c r="G9" s="86" t="str">
        <f>IF(Gesamtüberblick!E15="","",Gesamtüberblick!E15)</f>
        <v/>
      </c>
      <c r="H9" s="86">
        <v>0.14000000000000001</v>
      </c>
      <c r="I9" s="86">
        <v>3.62E-3</v>
      </c>
      <c r="J9" s="86">
        <v>3.0100000000000001E-3</v>
      </c>
      <c r="K9" s="86">
        <v>0</v>
      </c>
      <c r="L9" s="86">
        <v>0</v>
      </c>
      <c r="M9" s="86">
        <v>0</v>
      </c>
      <c r="N9" s="86">
        <v>0</v>
      </c>
      <c r="O9" s="86">
        <v>0</v>
      </c>
      <c r="P9" s="86">
        <v>0</v>
      </c>
      <c r="Q9" s="86">
        <v>0</v>
      </c>
      <c r="R9" s="86">
        <v>2.6100000000000002E-2</v>
      </c>
      <c r="S9" s="86">
        <v>1.7399999999999999E-2</v>
      </c>
      <c r="T9" s="86">
        <v>1.3899999999999999E-2</v>
      </c>
      <c r="U9" s="86">
        <v>3.21E-4</v>
      </c>
      <c r="V9" s="86">
        <v>-2.3400000000000001E-2</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1" t="s">
        <v>232</v>
      </c>
      <c r="E10" s="86" t="str">
        <f>IF(Gesamtüberblick!C16="","",Gesamtüberblick!C16)</f>
        <v/>
      </c>
      <c r="F10" s="86" t="str">
        <f>IF(Gesamtüberblick!D16="","",Gesamtüberblick!D16)</f>
        <v/>
      </c>
      <c r="G10" s="86" t="str">
        <f>IF(Gesamtüberblick!E16="","",Gesamtüberblick!E16)</f>
        <v/>
      </c>
      <c r="H10" s="86">
        <v>1.52</v>
      </c>
      <c r="I10" s="86">
        <v>3.7199999999999997E-2</v>
      </c>
      <c r="J10" s="86">
        <v>3.27E-2</v>
      </c>
      <c r="K10" s="86">
        <v>0</v>
      </c>
      <c r="L10" s="86">
        <v>0</v>
      </c>
      <c r="M10" s="86">
        <v>0</v>
      </c>
      <c r="N10" s="86">
        <v>0</v>
      </c>
      <c r="O10" s="86">
        <v>0</v>
      </c>
      <c r="P10" s="86">
        <v>0</v>
      </c>
      <c r="Q10" s="86">
        <v>0</v>
      </c>
      <c r="R10" s="86">
        <v>0.28399999999999997</v>
      </c>
      <c r="S10" s="86">
        <v>0.186</v>
      </c>
      <c r="T10" s="86">
        <v>0.152</v>
      </c>
      <c r="U10" s="86">
        <v>3.4499999999999999E-3</v>
      </c>
      <c r="V10" s="86">
        <v>-0.27400000000000002</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1" t="s">
        <v>258</v>
      </c>
      <c r="E11" s="86" t="str">
        <f>IF(Gesamtüberblick!C17="","",Gesamtüberblick!C17)</f>
        <v/>
      </c>
      <c r="F11" s="86" t="str">
        <f>IF(Gesamtüberblick!D17="","",Gesamtüberblick!D17)</f>
        <v/>
      </c>
      <c r="G11" s="86" t="str">
        <f>IF(Gesamtüberblick!E17="","",Gesamtüberblick!E17)</f>
        <v/>
      </c>
      <c r="H11" s="86">
        <v>0.51600000000000001</v>
      </c>
      <c r="I11" s="86">
        <v>2.1700000000000001E-2</v>
      </c>
      <c r="J11" s="86">
        <v>9.7099999999999999E-3</v>
      </c>
      <c r="K11" s="86">
        <v>0</v>
      </c>
      <c r="L11" s="86">
        <v>0</v>
      </c>
      <c r="M11" s="86">
        <v>0</v>
      </c>
      <c r="N11" s="86">
        <v>0</v>
      </c>
      <c r="O11" s="86">
        <v>0</v>
      </c>
      <c r="P11" s="86">
        <v>0</v>
      </c>
      <c r="Q11" s="86">
        <v>0</v>
      </c>
      <c r="R11" s="86">
        <v>8.4000000000000005E-2</v>
      </c>
      <c r="S11" s="86">
        <v>6.7599999999999993E-2</v>
      </c>
      <c r="T11" s="86">
        <v>4.5400000000000003E-2</v>
      </c>
      <c r="U11" s="86">
        <v>1.3600000000000001E-3</v>
      </c>
      <c r="V11" s="86">
        <v>-8.5300000000000001E-2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1" t="s">
        <v>220</v>
      </c>
      <c r="E12" s="86" t="str">
        <f>IF(Gesamtüberblick!C18="","",Gesamtüberblick!C18)</f>
        <v/>
      </c>
      <c r="F12" s="86" t="str">
        <f>IF(Gesamtüberblick!D18="","",Gesamtüberblick!D18)</f>
        <v/>
      </c>
      <c r="G12" s="86" t="str">
        <f>IF(Gesamtüberblick!E18="","",Gesamtüberblick!E18)</f>
        <v/>
      </c>
      <c r="H12" s="86">
        <v>5.2800000000000004E-4</v>
      </c>
      <c r="I12" s="86">
        <v>1.5E-5</v>
      </c>
      <c r="J12" s="86">
        <v>6.6000000000000003E-7</v>
      </c>
      <c r="K12" s="86">
        <v>0</v>
      </c>
      <c r="L12" s="86">
        <v>0</v>
      </c>
      <c r="M12" s="86">
        <v>0</v>
      </c>
      <c r="N12" s="86">
        <v>0</v>
      </c>
      <c r="O12" s="86">
        <v>0</v>
      </c>
      <c r="P12" s="86">
        <v>0</v>
      </c>
      <c r="Q12" s="86">
        <v>0</v>
      </c>
      <c r="R12" s="86">
        <v>2.12E-6</v>
      </c>
      <c r="S12" s="86">
        <v>3.7599999999999999E-5</v>
      </c>
      <c r="T12" s="86">
        <v>2.04E-6</v>
      </c>
      <c r="U12" s="86">
        <v>1.24E-7</v>
      </c>
      <c r="V12" s="86">
        <v>-2.23E-4</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1" t="s">
        <v>9</v>
      </c>
      <c r="E13" s="86" t="str">
        <f>IF(Gesamtüberblick!C19="","",Gesamtüberblick!C19)</f>
        <v/>
      </c>
      <c r="F13" s="86" t="str">
        <f>IF(Gesamtüberblick!D19="","",Gesamtüberblick!D19)</f>
        <v/>
      </c>
      <c r="G13" s="86" t="str">
        <f>IF(Gesamtüberblick!E19="","",Gesamtüberblick!E19)</f>
        <v/>
      </c>
      <c r="H13" s="86">
        <v>1690</v>
      </c>
      <c r="I13" s="86">
        <v>81.5</v>
      </c>
      <c r="J13" s="86">
        <v>9.33</v>
      </c>
      <c r="K13" s="86">
        <v>0</v>
      </c>
      <c r="L13" s="86">
        <v>0</v>
      </c>
      <c r="M13" s="86">
        <v>0</v>
      </c>
      <c r="N13" s="86">
        <v>0</v>
      </c>
      <c r="O13" s="86">
        <v>0</v>
      </c>
      <c r="P13" s="86">
        <v>0</v>
      </c>
      <c r="Q13" s="86">
        <v>0</v>
      </c>
      <c r="R13" s="86">
        <v>79.5</v>
      </c>
      <c r="S13" s="86">
        <v>166</v>
      </c>
      <c r="T13" s="86">
        <v>43.8</v>
      </c>
      <c r="U13" s="86">
        <v>2.9</v>
      </c>
      <c r="V13" s="86">
        <v>-257</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1" t="s">
        <v>145</v>
      </c>
      <c r="E14" s="86" t="str">
        <f>IF(Gesamtüberblick!C20="","",Gesamtüberblick!C20)</f>
        <v/>
      </c>
      <c r="F14" s="86" t="str">
        <f>IF(Gesamtüberblick!D20="","",Gesamtüberblick!D20)</f>
        <v/>
      </c>
      <c r="G14" s="86" t="str">
        <f>IF(Gesamtüberblick!E20="","",Gesamtüberblick!E20)</f>
        <v/>
      </c>
      <c r="H14" s="86">
        <v>21.7</v>
      </c>
      <c r="I14" s="86">
        <v>0.38900000000000001</v>
      </c>
      <c r="J14" s="86">
        <v>2.53E-2</v>
      </c>
      <c r="K14" s="86">
        <v>0</v>
      </c>
      <c r="L14" s="86">
        <v>0</v>
      </c>
      <c r="M14" s="86">
        <v>0</v>
      </c>
      <c r="N14" s="86">
        <v>0</v>
      </c>
      <c r="O14" s="86">
        <v>0</v>
      </c>
      <c r="P14" s="86">
        <v>0</v>
      </c>
      <c r="Q14" s="86">
        <v>0</v>
      </c>
      <c r="R14" s="86">
        <v>0.17100000000000001</v>
      </c>
      <c r="S14" s="86">
        <v>0.629</v>
      </c>
      <c r="T14" s="86">
        <v>0.10199999999999999</v>
      </c>
      <c r="U14" s="86">
        <v>1.6899999999999998E-2</v>
      </c>
      <c r="V14" s="86">
        <v>-0.26800000000000002</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1" t="s">
        <v>9</v>
      </c>
      <c r="E15" s="86" t="str">
        <f>IF(Gesamtüberblick!C21="","",Gesamtüberblick!C21)</f>
        <v/>
      </c>
      <c r="F15" s="86" t="str">
        <f>IF(Gesamtüberblick!D21="","",Gesamtüberblick!D21)</f>
        <v/>
      </c>
      <c r="G15" s="86" t="str">
        <f>IF(Gesamtüberblick!E21="","",Gesamtüberblick!E21)</f>
        <v/>
      </c>
      <c r="H15" s="86">
        <v>376</v>
      </c>
      <c r="I15" s="86">
        <v>1.1499999999999999</v>
      </c>
      <c r="J15" s="86">
        <v>0.32400000000000001</v>
      </c>
      <c r="K15" s="86">
        <v>0</v>
      </c>
      <c r="L15" s="86">
        <v>0</v>
      </c>
      <c r="M15" s="86">
        <v>0</v>
      </c>
      <c r="N15" s="86">
        <v>0</v>
      </c>
      <c r="O15" s="86">
        <v>0</v>
      </c>
      <c r="P15" s="86">
        <v>0</v>
      </c>
      <c r="Q15" s="86">
        <v>0</v>
      </c>
      <c r="R15" s="86">
        <v>0.438</v>
      </c>
      <c r="S15" s="86">
        <v>2.79</v>
      </c>
      <c r="T15" s="86">
        <v>0.91</v>
      </c>
      <c r="U15" s="86">
        <v>5.2499999999999998E-2</v>
      </c>
      <c r="V15" s="86">
        <v>-24.5</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1" t="s">
        <v>9</v>
      </c>
      <c r="E16" s="86" t="str">
        <f>IF(Gesamtüberblick!C22="","",Gesamtüberblick!C22)</f>
        <v/>
      </c>
      <c r="F16" s="86" t="str">
        <f>IF(Gesamtüberblick!D22="","",Gesamtüberblick!D22)</f>
        <v/>
      </c>
      <c r="G16" s="86" t="str">
        <f>IF(Gesamtüberblick!E22="","",Gesamtüberblick!E22)</f>
        <v/>
      </c>
      <c r="H16" s="86">
        <v>0</v>
      </c>
      <c r="I16" s="86">
        <v>0</v>
      </c>
      <c r="J16" s="86">
        <v>0</v>
      </c>
      <c r="K16" s="86">
        <v>0</v>
      </c>
      <c r="L16" s="86">
        <v>0</v>
      </c>
      <c r="M16" s="86">
        <v>0</v>
      </c>
      <c r="N16" s="86">
        <v>0</v>
      </c>
      <c r="O16" s="86">
        <v>0</v>
      </c>
      <c r="P16" s="86">
        <v>0</v>
      </c>
      <c r="Q16" s="86">
        <v>0</v>
      </c>
      <c r="R16" s="86">
        <v>0</v>
      </c>
      <c r="S16" s="86">
        <v>0</v>
      </c>
      <c r="T16" s="86">
        <v>0</v>
      </c>
      <c r="U16" s="86">
        <v>0</v>
      </c>
      <c r="V16" s="86">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1" t="s">
        <v>9</v>
      </c>
      <c r="E17" s="86" t="str">
        <f>IF(Gesamtüberblick!C23="","",Gesamtüberblick!C23)</f>
        <v/>
      </c>
      <c r="F17" s="86" t="str">
        <f>IF(Gesamtüberblick!D23="","",Gesamtüberblick!D23)</f>
        <v/>
      </c>
      <c r="G17" s="86" t="str">
        <f>IF(Gesamtüberblick!E23="","",Gesamtüberblick!E23)</f>
        <v/>
      </c>
      <c r="H17" s="86">
        <v>376</v>
      </c>
      <c r="I17" s="86">
        <v>1.1499999999999999</v>
      </c>
      <c r="J17" s="86">
        <v>0.32400000000000001</v>
      </c>
      <c r="K17" s="86">
        <v>0</v>
      </c>
      <c r="L17" s="86">
        <v>0</v>
      </c>
      <c r="M17" s="86">
        <v>0</v>
      </c>
      <c r="N17" s="86">
        <v>0</v>
      </c>
      <c r="O17" s="86">
        <v>0</v>
      </c>
      <c r="P17" s="86">
        <v>0</v>
      </c>
      <c r="Q17" s="86">
        <v>0</v>
      </c>
      <c r="R17" s="86">
        <v>0.438</v>
      </c>
      <c r="S17" s="86">
        <v>2.79</v>
      </c>
      <c r="T17" s="86">
        <v>0.91</v>
      </c>
      <c r="U17" s="86">
        <v>5.2499999999999998E-2</v>
      </c>
      <c r="V17" s="86">
        <v>-24.5</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1" t="s">
        <v>9</v>
      </c>
      <c r="E18" s="86" t="str">
        <f>IF(Gesamtüberblick!C24="","",Gesamtüberblick!C24)</f>
        <v/>
      </c>
      <c r="F18" s="86" t="str">
        <f>IF(Gesamtüberblick!D24="","",Gesamtüberblick!D24)</f>
        <v/>
      </c>
      <c r="G18" s="86" t="str">
        <f>IF(Gesamtüberblick!E24="","",Gesamtüberblick!E24)</f>
        <v/>
      </c>
      <c r="H18" s="86">
        <v>1600</v>
      </c>
      <c r="I18" s="86">
        <v>81.5</v>
      </c>
      <c r="J18" s="86">
        <v>9.33</v>
      </c>
      <c r="K18" s="86">
        <v>0</v>
      </c>
      <c r="L18" s="86">
        <v>0</v>
      </c>
      <c r="M18" s="86">
        <v>0</v>
      </c>
      <c r="N18" s="86">
        <v>0</v>
      </c>
      <c r="O18" s="86">
        <v>0</v>
      </c>
      <c r="P18" s="86">
        <v>0</v>
      </c>
      <c r="Q18" s="86">
        <v>0</v>
      </c>
      <c r="R18" s="86">
        <v>79.5</v>
      </c>
      <c r="S18" s="86">
        <v>166</v>
      </c>
      <c r="T18" s="86">
        <v>96.3</v>
      </c>
      <c r="U18" s="86">
        <v>2.9</v>
      </c>
      <c r="V18" s="86">
        <v>-257</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1" t="s">
        <v>9</v>
      </c>
      <c r="E19" s="86" t="str">
        <f>IF(Gesamtüberblick!C25="","",Gesamtüberblick!C25)</f>
        <v/>
      </c>
      <c r="F19" s="86" t="str">
        <f>IF(Gesamtüberblick!D25="","",Gesamtüberblick!D25)</f>
        <v/>
      </c>
      <c r="G19" s="86" t="str">
        <f>IF(Gesamtüberblick!E25="","",Gesamtüberblick!E25)</f>
        <v/>
      </c>
      <c r="H19" s="86">
        <v>96.2</v>
      </c>
      <c r="I19" s="86">
        <v>0</v>
      </c>
      <c r="J19" s="86">
        <v>0</v>
      </c>
      <c r="K19" s="86">
        <v>0</v>
      </c>
      <c r="L19" s="86">
        <v>0</v>
      </c>
      <c r="M19" s="86">
        <v>0</v>
      </c>
      <c r="N19" s="86">
        <v>0</v>
      </c>
      <c r="O19" s="86">
        <v>0</v>
      </c>
      <c r="P19" s="86">
        <v>0</v>
      </c>
      <c r="Q19" s="86">
        <v>0</v>
      </c>
      <c r="R19" s="86">
        <v>0</v>
      </c>
      <c r="S19" s="86">
        <v>0</v>
      </c>
      <c r="T19" s="86">
        <v>-96.2</v>
      </c>
      <c r="U19" s="86">
        <v>0</v>
      </c>
      <c r="V19" s="86">
        <v>0</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1" t="s">
        <v>9</v>
      </c>
      <c r="E20" s="86" t="str">
        <f>IF(Gesamtüberblick!C26="","",Gesamtüberblick!C26)</f>
        <v/>
      </c>
      <c r="F20" s="86" t="str">
        <f>IF(Gesamtüberblick!D26="","",Gesamtüberblick!D26)</f>
        <v/>
      </c>
      <c r="G20" s="86" t="str">
        <f>IF(Gesamtüberblick!E26="","",Gesamtüberblick!E26)</f>
        <v/>
      </c>
      <c r="H20" s="86">
        <v>1690</v>
      </c>
      <c r="I20" s="86">
        <v>81.5</v>
      </c>
      <c r="J20" s="86">
        <v>9.33</v>
      </c>
      <c r="K20" s="86">
        <v>0</v>
      </c>
      <c r="L20" s="86">
        <v>0</v>
      </c>
      <c r="M20" s="86">
        <v>0</v>
      </c>
      <c r="N20" s="86">
        <v>0</v>
      </c>
      <c r="O20" s="86">
        <v>0</v>
      </c>
      <c r="P20" s="86">
        <v>0</v>
      </c>
      <c r="Q20" s="86">
        <v>0</v>
      </c>
      <c r="R20" s="86">
        <v>79.5</v>
      </c>
      <c r="S20" s="86">
        <v>166</v>
      </c>
      <c r="T20" s="86">
        <v>6.6699999999999995E-2</v>
      </c>
      <c r="U20" s="86">
        <v>2.9</v>
      </c>
      <c r="V20" s="86">
        <v>-257</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1" t="s">
        <v>8</v>
      </c>
      <c r="E21" s="86" t="str">
        <f>IF(Gesamtüberblick!C27="","",Gesamtüberblick!C27)</f>
        <v/>
      </c>
      <c r="F21" s="86" t="str">
        <f>IF(Gesamtüberblick!D27="","",Gesamtüberblick!D27)</f>
        <v/>
      </c>
      <c r="G21" s="86" t="str">
        <f>IF(Gesamtüberblick!E27="","",Gesamtüberblick!E27)</f>
        <v/>
      </c>
      <c r="H21" s="86">
        <v>43</v>
      </c>
      <c r="I21" s="86">
        <v>0</v>
      </c>
      <c r="J21" s="86">
        <v>0</v>
      </c>
      <c r="K21" s="86">
        <v>0</v>
      </c>
      <c r="L21" s="86">
        <v>0</v>
      </c>
      <c r="M21" s="86">
        <v>0</v>
      </c>
      <c r="N21" s="86">
        <v>0</v>
      </c>
      <c r="O21" s="86">
        <v>0</v>
      </c>
      <c r="P21" s="86">
        <v>0</v>
      </c>
      <c r="Q21" s="86">
        <v>0</v>
      </c>
      <c r="R21" s="86">
        <v>0</v>
      </c>
      <c r="S21" s="86">
        <v>0</v>
      </c>
      <c r="T21" s="86">
        <v>43.8</v>
      </c>
      <c r="U21" s="86">
        <v>0</v>
      </c>
      <c r="V21" s="86">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1" t="s">
        <v>9</v>
      </c>
      <c r="E22" s="86" t="str">
        <f>IF(Gesamtüberblick!C28="","",Gesamtüberblick!C28)</f>
        <v/>
      </c>
      <c r="F22" s="86" t="str">
        <f>IF(Gesamtüberblick!D28="","",Gesamtüberblick!D28)</f>
        <v/>
      </c>
      <c r="G22" s="86" t="str">
        <f>IF(Gesamtüberblick!E28="","",Gesamtüberblick!E28)</f>
        <v/>
      </c>
      <c r="H22" s="86">
        <v>73</v>
      </c>
      <c r="I22" s="86">
        <v>0</v>
      </c>
      <c r="J22" s="86">
        <v>0</v>
      </c>
      <c r="K22" s="86">
        <v>0</v>
      </c>
      <c r="L22" s="86">
        <v>0</v>
      </c>
      <c r="M22" s="86">
        <v>0</v>
      </c>
      <c r="N22" s="86">
        <v>0</v>
      </c>
      <c r="O22" s="86">
        <v>0</v>
      </c>
      <c r="P22" s="86">
        <v>0</v>
      </c>
      <c r="Q22" s="86">
        <v>0</v>
      </c>
      <c r="R22" s="86">
        <v>0</v>
      </c>
      <c r="S22" s="86">
        <v>0</v>
      </c>
      <c r="T22" s="86">
        <v>0</v>
      </c>
      <c r="U22" s="86">
        <v>0</v>
      </c>
      <c r="V22" s="86">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1" t="s">
        <v>9</v>
      </c>
      <c r="E23" s="86" t="str">
        <f>IF(Gesamtüberblick!C29="","",Gesamtüberblick!C29)</f>
        <v/>
      </c>
      <c r="F23" s="86" t="str">
        <f>IF(Gesamtüberblick!D29="","",Gesamtüberblick!D29)</f>
        <v/>
      </c>
      <c r="G23" s="86" t="str">
        <f>IF(Gesamtüberblick!E29="","",Gesamtüberblick!E29)</f>
        <v/>
      </c>
      <c r="H23" s="86">
        <v>221</v>
      </c>
      <c r="I23" s="86">
        <v>0</v>
      </c>
      <c r="J23" s="86">
        <v>0</v>
      </c>
      <c r="K23" s="86">
        <v>0</v>
      </c>
      <c r="L23" s="86">
        <v>0</v>
      </c>
      <c r="M23" s="86">
        <v>0</v>
      </c>
      <c r="N23" s="86">
        <v>0</v>
      </c>
      <c r="O23" s="86">
        <v>0</v>
      </c>
      <c r="P23" s="86">
        <v>0</v>
      </c>
      <c r="Q23" s="86">
        <v>0</v>
      </c>
      <c r="R23" s="86">
        <v>0</v>
      </c>
      <c r="S23" s="86">
        <v>0</v>
      </c>
      <c r="T23" s="86">
        <v>0</v>
      </c>
      <c r="U23" s="86">
        <v>0</v>
      </c>
      <c r="V23" s="86">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1" t="s">
        <v>37</v>
      </c>
      <c r="E24" s="86" t="str">
        <f>IF(Gesamtüberblick!C30="","",Gesamtüberblick!C30)</f>
        <v/>
      </c>
      <c r="F24" s="86" t="str">
        <f>IF(Gesamtüberblick!D30="","",Gesamtüberblick!D30)</f>
        <v/>
      </c>
      <c r="G24" s="86" t="str">
        <f>IF(Gesamtüberblick!E30="","",Gesamtüberblick!E30)</f>
        <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1" t="s">
        <v>8</v>
      </c>
      <c r="E25" s="86" t="str">
        <f>IF(Gesamtüberblick!C31="","",Gesamtüberblick!C31)</f>
        <v/>
      </c>
      <c r="F25" s="86" t="str">
        <f>IF(Gesamtüberblick!D31="","",Gesamtüberblick!D31)</f>
        <v/>
      </c>
      <c r="G25" s="86" t="str">
        <f>IF(Gesamtüberblick!E31="","",Gesamtüberblick!E31)</f>
        <v/>
      </c>
      <c r="H25" s="86">
        <v>6.4999999999999997E-3</v>
      </c>
      <c r="I25" s="86">
        <v>5.0600000000000005E-4</v>
      </c>
      <c r="J25" s="86">
        <v>6.19E-5</v>
      </c>
      <c r="K25" s="86">
        <v>0</v>
      </c>
      <c r="L25" s="86">
        <v>0</v>
      </c>
      <c r="M25" s="86">
        <v>0</v>
      </c>
      <c r="N25" s="86">
        <v>0</v>
      </c>
      <c r="O25" s="86">
        <v>0</v>
      </c>
      <c r="P25" s="86">
        <v>0</v>
      </c>
      <c r="Q25" s="86">
        <v>0</v>
      </c>
      <c r="R25" s="86">
        <v>5.3499999999999999E-4</v>
      </c>
      <c r="S25" s="86">
        <v>1.0499999999999999E-3</v>
      </c>
      <c r="T25" s="86">
        <v>-1.55E-2</v>
      </c>
      <c r="U25" s="86">
        <v>1.4399999999999999E-5</v>
      </c>
      <c r="V25" s="86">
        <v>-2.2799999999999999E-3</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1" t="s">
        <v>8</v>
      </c>
      <c r="E26" s="86" t="str">
        <f>IF(Gesamtüberblick!C32="","",Gesamtüberblick!C32)</f>
        <v/>
      </c>
      <c r="F26" s="86" t="str">
        <f>IF(Gesamtüberblick!D32="","",Gesamtüberblick!D32)</f>
        <v/>
      </c>
      <c r="G26" s="86" t="str">
        <f>IF(Gesamtüberblick!E32="","",Gesamtüberblick!E32)</f>
        <v/>
      </c>
      <c r="H26" s="86">
        <v>42.3</v>
      </c>
      <c r="I26" s="86">
        <v>7.14</v>
      </c>
      <c r="J26" s="86">
        <v>3.09E-2</v>
      </c>
      <c r="K26" s="86">
        <v>0</v>
      </c>
      <c r="L26" s="86">
        <v>0</v>
      </c>
      <c r="M26" s="86">
        <v>0</v>
      </c>
      <c r="N26" s="86">
        <v>0</v>
      </c>
      <c r="O26" s="86">
        <v>0</v>
      </c>
      <c r="P26" s="86">
        <v>0</v>
      </c>
      <c r="Q26" s="86">
        <v>0</v>
      </c>
      <c r="R26" s="86">
        <v>0.114</v>
      </c>
      <c r="S26" s="86">
        <v>6.84</v>
      </c>
      <c r="T26" s="86">
        <v>1.6299999999999999E-2</v>
      </c>
      <c r="U26" s="86">
        <v>20.100000000000001</v>
      </c>
      <c r="V26" s="86">
        <v>-1.49</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1" t="s">
        <v>8</v>
      </c>
      <c r="E27" s="86" t="str">
        <f>IF(Gesamtüberblick!C33="","",Gesamtüberblick!C33)</f>
        <v/>
      </c>
      <c r="F27" s="86" t="str">
        <f>IF(Gesamtüberblick!D33="","",Gesamtüberblick!D33)</f>
        <v/>
      </c>
      <c r="G27" s="86" t="str">
        <f>IF(Gesamtüberblick!E33="","",Gesamtüberblick!E33)</f>
        <v/>
      </c>
      <c r="H27" s="86">
        <v>7.4099999999999999E-3</v>
      </c>
      <c r="I27" s="86">
        <v>4.5099999999999998E-5</v>
      </c>
      <c r="J27" s="86">
        <v>2.3499999999999999E-6</v>
      </c>
      <c r="K27" s="86">
        <v>0</v>
      </c>
      <c r="L27" s="86">
        <v>0</v>
      </c>
      <c r="M27" s="86">
        <v>0</v>
      </c>
      <c r="N27" s="86">
        <v>0</v>
      </c>
      <c r="O27" s="86">
        <v>0</v>
      </c>
      <c r="P27" s="86">
        <v>0</v>
      </c>
      <c r="Q27" s="86">
        <v>0</v>
      </c>
      <c r="R27" s="86">
        <v>1.56E-5</v>
      </c>
      <c r="S27" s="86">
        <v>1.2E-4</v>
      </c>
      <c r="T27" s="86">
        <v>3.1899999999999998E-2</v>
      </c>
      <c r="U27" s="86">
        <v>1.13E-6</v>
      </c>
      <c r="V27" s="86">
        <v>-4.4200000000000001E-4</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1" t="s">
        <v>8</v>
      </c>
      <c r="E28" s="86" t="str">
        <f>IF(Gesamtüberblick!C34="","",Gesamtüberblick!C34)</f>
        <v/>
      </c>
      <c r="F28" s="86" t="str">
        <f>IF(Gesamtüberblick!D34="","",Gesamtüberblick!D34)</f>
        <v/>
      </c>
      <c r="G28" s="86" t="str">
        <f>IF(Gesamtüberblick!E34="","",Gesamtüberblick!E34)</f>
        <v/>
      </c>
      <c r="H28" s="86">
        <v>0</v>
      </c>
      <c r="I28" s="86">
        <v>0</v>
      </c>
      <c r="J28" s="86">
        <v>0</v>
      </c>
      <c r="K28" s="86">
        <v>0</v>
      </c>
      <c r="L28" s="86">
        <v>0</v>
      </c>
      <c r="M28" s="86">
        <v>0</v>
      </c>
      <c r="N28" s="86">
        <v>0</v>
      </c>
      <c r="O28" s="86">
        <v>0</v>
      </c>
      <c r="P28" s="86">
        <v>0</v>
      </c>
      <c r="Q28" s="86">
        <v>0</v>
      </c>
      <c r="R28" s="86">
        <v>0</v>
      </c>
      <c r="S28" s="86">
        <v>0</v>
      </c>
      <c r="T28" s="86">
        <v>2.23E-5</v>
      </c>
      <c r="U28" s="86">
        <v>0</v>
      </c>
      <c r="V28" s="86">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1" t="s">
        <v>8</v>
      </c>
      <c r="E29" s="86" t="str">
        <f>IF(Gesamtüberblick!C35="","",Gesamtüberblick!C35)</f>
        <v/>
      </c>
      <c r="F29" s="86" t="str">
        <f>IF(Gesamtüberblick!D35="","",Gesamtüberblick!D35)</f>
        <v/>
      </c>
      <c r="G29" s="86" t="str">
        <f>IF(Gesamtüberblick!E35="","",Gesamtüberblick!E35)</f>
        <v/>
      </c>
      <c r="H29" s="86">
        <v>0</v>
      </c>
      <c r="I29" s="86">
        <v>0</v>
      </c>
      <c r="J29" s="86">
        <v>0</v>
      </c>
      <c r="K29" s="86">
        <v>0</v>
      </c>
      <c r="L29" s="86">
        <v>0</v>
      </c>
      <c r="M29" s="86">
        <v>0</v>
      </c>
      <c r="N29" s="86">
        <v>0</v>
      </c>
      <c r="O29" s="86">
        <v>0</v>
      </c>
      <c r="P29" s="86">
        <v>0</v>
      </c>
      <c r="Q29" s="86">
        <v>0</v>
      </c>
      <c r="R29" s="86">
        <v>0</v>
      </c>
      <c r="S29" s="86">
        <v>0</v>
      </c>
      <c r="T29" s="86">
        <v>0</v>
      </c>
      <c r="U29" s="86">
        <v>0</v>
      </c>
      <c r="V29" s="86">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1" t="s">
        <v>8</v>
      </c>
      <c r="E30" s="86" t="str">
        <f>IF(Gesamtüberblick!C36="","",Gesamtüberblick!C36)</f>
        <v/>
      </c>
      <c r="F30" s="86" t="str">
        <f>IF(Gesamtüberblick!D36="","",Gesamtüberblick!D36)</f>
        <v/>
      </c>
      <c r="G30" s="86" t="str">
        <f>IF(Gesamtüberblick!E36="","",Gesamtüberblick!E36)</f>
        <v/>
      </c>
      <c r="H30" s="86">
        <v>0</v>
      </c>
      <c r="I30" s="86">
        <v>0</v>
      </c>
      <c r="J30" s="86">
        <v>0</v>
      </c>
      <c r="K30" s="86">
        <v>0</v>
      </c>
      <c r="L30" s="86">
        <v>0</v>
      </c>
      <c r="M30" s="86">
        <v>0</v>
      </c>
      <c r="N30" s="86">
        <v>0</v>
      </c>
      <c r="O30" s="86">
        <v>0</v>
      </c>
      <c r="P30" s="86">
        <v>0</v>
      </c>
      <c r="Q30" s="86">
        <v>0</v>
      </c>
      <c r="R30" s="86">
        <v>0</v>
      </c>
      <c r="S30" s="86">
        <v>0</v>
      </c>
      <c r="T30" s="86">
        <v>0</v>
      </c>
      <c r="U30" s="86">
        <v>0</v>
      </c>
      <c r="V30" s="86">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1" t="s">
        <v>9</v>
      </c>
      <c r="E31" s="86" t="str">
        <f>IF(Gesamtüberblick!C37="","",Gesamtüberblick!C37)</f>
        <v/>
      </c>
      <c r="F31" s="86" t="str">
        <f>IF(Gesamtüberblick!D37="","",Gesamtüberblick!D37)</f>
        <v/>
      </c>
      <c r="G31" s="86" t="str">
        <f>IF(Gesamtüberblick!E37="","",Gesamtüberblick!E37)</f>
        <v/>
      </c>
      <c r="H31" s="86">
        <v>0</v>
      </c>
      <c r="I31" s="86">
        <v>0</v>
      </c>
      <c r="J31" s="86">
        <v>0</v>
      </c>
      <c r="K31" s="86">
        <v>0</v>
      </c>
      <c r="L31" s="86">
        <v>0</v>
      </c>
      <c r="M31" s="86">
        <v>0</v>
      </c>
      <c r="N31" s="86">
        <v>0</v>
      </c>
      <c r="O31" s="86">
        <v>0</v>
      </c>
      <c r="P31" s="86">
        <v>0</v>
      </c>
      <c r="Q31" s="86">
        <v>0</v>
      </c>
      <c r="R31" s="86">
        <v>0</v>
      </c>
      <c r="S31" s="86">
        <v>0</v>
      </c>
      <c r="T31" s="86">
        <v>10.7</v>
      </c>
      <c r="U31" s="86">
        <v>0</v>
      </c>
      <c r="V31" s="86">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1" t="s">
        <v>9</v>
      </c>
      <c r="E32" s="86" t="str">
        <f>IF(Gesamtüberblick!C38="","",Gesamtüberblick!C38)</f>
        <v/>
      </c>
      <c r="F32" s="86" t="str">
        <f>IF(Gesamtüberblick!D38="","",Gesamtüberblick!D38)</f>
        <v/>
      </c>
      <c r="G32" s="86" t="str">
        <f>IF(Gesamtüberblick!E38="","",Gesamtüberblick!E38)</f>
        <v/>
      </c>
      <c r="H32" s="86">
        <v>0</v>
      </c>
      <c r="I32" s="86">
        <v>0</v>
      </c>
      <c r="J32" s="86">
        <v>0</v>
      </c>
      <c r="K32" s="86">
        <v>0</v>
      </c>
      <c r="L32" s="86">
        <v>0</v>
      </c>
      <c r="M32" s="86">
        <v>0</v>
      </c>
      <c r="N32" s="86">
        <v>0</v>
      </c>
      <c r="O32" s="86">
        <v>0</v>
      </c>
      <c r="P32" s="86">
        <v>0</v>
      </c>
      <c r="Q32" s="86">
        <v>0</v>
      </c>
      <c r="R32" s="86">
        <v>0</v>
      </c>
      <c r="S32" s="86">
        <v>0</v>
      </c>
      <c r="T32" s="86">
        <v>26.9</v>
      </c>
      <c r="U32" s="86">
        <v>0</v>
      </c>
      <c r="V32" s="86">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1" t="s">
        <v>256</v>
      </c>
      <c r="E33" s="86" t="str">
        <f>IF(Gesamtüberblick!C39="","",Gesamtüberblick!C39)</f>
        <v/>
      </c>
      <c r="F33" s="86" t="str">
        <f>IF(Gesamtüberblick!D39="","",Gesamtüberblick!D39)</f>
        <v/>
      </c>
      <c r="G33" s="86" t="str">
        <f>IF(Gesamtüberblick!E39="","",Gesamtüberblick!E39)</f>
        <v/>
      </c>
      <c r="H33" s="86">
        <v>9.0000000000000002E-6</v>
      </c>
      <c r="I33" s="86">
        <v>5.3099999999999998E-7</v>
      </c>
      <c r="J33" s="86">
        <v>1.8199999999999999E-7</v>
      </c>
      <c r="K33" s="86">
        <v>0</v>
      </c>
      <c r="L33" s="86">
        <v>0</v>
      </c>
      <c r="M33" s="86">
        <v>0</v>
      </c>
      <c r="N33" s="86">
        <v>0</v>
      </c>
      <c r="O33" s="86">
        <v>0</v>
      </c>
      <c r="P33" s="86">
        <v>0</v>
      </c>
      <c r="Q33" s="86">
        <v>0</v>
      </c>
      <c r="R33" s="86">
        <v>9.0100000000000001E-6</v>
      </c>
      <c r="S33" s="86">
        <v>8.2500000000000004E-7</v>
      </c>
      <c r="T33" s="86">
        <v>8.4799999999999997E-7</v>
      </c>
      <c r="U33" s="86">
        <v>1.8600000000000001E-8</v>
      </c>
      <c r="V33" s="86">
        <v>-1.8500000000000001E-6</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1" t="s">
        <v>242</v>
      </c>
      <c r="E34" s="86" t="str">
        <f>IF(Gesamtüberblick!C40="","",Gesamtüberblick!C40)</f>
        <v/>
      </c>
      <c r="F34" s="86" t="str">
        <f>IF(Gesamtüberblick!D40="","",Gesamtüberblick!D40)</f>
        <v/>
      </c>
      <c r="G34" s="86" t="str">
        <f>IF(Gesamtüberblick!E40="","",Gesamtüberblick!E40)</f>
        <v/>
      </c>
      <c r="H34" s="86">
        <v>11.8</v>
      </c>
      <c r="I34" s="86">
        <v>0.10299999999999999</v>
      </c>
      <c r="J34" s="86">
        <v>5.5900000000000004E-3</v>
      </c>
      <c r="K34" s="86">
        <v>0</v>
      </c>
      <c r="L34" s="86">
        <v>0</v>
      </c>
      <c r="M34" s="86">
        <v>0</v>
      </c>
      <c r="N34" s="86">
        <v>0</v>
      </c>
      <c r="O34" s="86">
        <v>0</v>
      </c>
      <c r="P34" s="86">
        <v>0</v>
      </c>
      <c r="Q34" s="86">
        <v>0</v>
      </c>
      <c r="R34" s="86">
        <v>3.7699999999999997E-2</v>
      </c>
      <c r="S34" s="86">
        <v>0.26800000000000002</v>
      </c>
      <c r="T34" s="86">
        <v>5.2299999999999999E-2</v>
      </c>
      <c r="U34" s="86">
        <v>2.7100000000000002E-3</v>
      </c>
      <c r="V34" s="86">
        <v>-1.03</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1" t="s">
        <v>150</v>
      </c>
      <c r="E35" s="86" t="str">
        <f>IF(Gesamtüberblick!C41="","",Gesamtüberblick!C41)</f>
        <v/>
      </c>
      <c r="F35" s="86" t="str">
        <f>IF(Gesamtüberblick!D41="","",Gesamtüberblick!D41)</f>
        <v/>
      </c>
      <c r="G35" s="86" t="str">
        <f>IF(Gesamtüberblick!E41="","",Gesamtüberblick!E41)</f>
        <v/>
      </c>
      <c r="H35" s="86">
        <v>945</v>
      </c>
      <c r="I35" s="86">
        <v>39.200000000000003</v>
      </c>
      <c r="J35" s="86">
        <v>4.45</v>
      </c>
      <c r="K35" s="86">
        <v>0</v>
      </c>
      <c r="L35" s="86">
        <v>0</v>
      </c>
      <c r="M35" s="86">
        <v>0</v>
      </c>
      <c r="N35" s="86">
        <v>0</v>
      </c>
      <c r="O35" s="86">
        <v>0</v>
      </c>
      <c r="P35" s="86">
        <v>0</v>
      </c>
      <c r="Q35" s="86">
        <v>0</v>
      </c>
      <c r="R35" s="86">
        <v>38</v>
      </c>
      <c r="S35" s="86">
        <v>84</v>
      </c>
      <c r="T35" s="86">
        <v>6.55</v>
      </c>
      <c r="U35" s="86">
        <v>1.18</v>
      </c>
      <c r="V35" s="86">
        <v>-1450</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1" t="s">
        <v>152</v>
      </c>
      <c r="E36" s="86" t="str">
        <f>IF(Gesamtüberblick!C42="","",Gesamtüberblick!C42)</f>
        <v/>
      </c>
      <c r="F36" s="86" t="str">
        <f>IF(Gesamtüberblick!D42="","",Gesamtüberblick!D42)</f>
        <v/>
      </c>
      <c r="G36" s="86" t="str">
        <f>IF(Gesamtüberblick!E42="","",Gesamtüberblick!E42)</f>
        <v/>
      </c>
      <c r="H36" s="86">
        <v>4.5299999999999999E-7</v>
      </c>
      <c r="I36" s="86">
        <v>2.3899999999999998E-9</v>
      </c>
      <c r="J36" s="86">
        <v>3.2300000000000002E-10</v>
      </c>
      <c r="K36" s="86">
        <v>0</v>
      </c>
      <c r="L36" s="86">
        <v>0</v>
      </c>
      <c r="M36" s="86">
        <v>0</v>
      </c>
      <c r="N36" s="86">
        <v>0</v>
      </c>
      <c r="O36" s="86">
        <v>0</v>
      </c>
      <c r="P36" s="86">
        <v>0</v>
      </c>
      <c r="Q36" s="86">
        <v>0</v>
      </c>
      <c r="R36" s="86">
        <v>1.86E-9</v>
      </c>
      <c r="S36" s="86">
        <v>4.9399999999999999E-9</v>
      </c>
      <c r="T36" s="86">
        <v>1.33E-8</v>
      </c>
      <c r="U36" s="86">
        <v>6.6200000000000001E-11</v>
      </c>
      <c r="V36" s="86">
        <v>-5.3800000000000002E-6</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1" t="s">
        <v>152</v>
      </c>
      <c r="E37" s="86" t="str">
        <f>IF(Gesamtüberblick!C43="","",Gesamtüberblick!C43)</f>
        <v/>
      </c>
      <c r="F37" s="86" t="str">
        <f>IF(Gesamtüberblick!D43="","",Gesamtüberblick!D43)</f>
        <v/>
      </c>
      <c r="G37" s="86" t="str">
        <f>IF(Gesamtüberblick!E43="","",Gesamtüberblick!E43)</f>
        <v/>
      </c>
      <c r="H37" s="86">
        <v>1.9400000000000001E-6</v>
      </c>
      <c r="I37" s="86">
        <v>5.8199999999999998E-8</v>
      </c>
      <c r="J37" s="86">
        <v>1.8899999999999999E-9</v>
      </c>
      <c r="K37" s="86">
        <v>0</v>
      </c>
      <c r="L37" s="86">
        <v>0</v>
      </c>
      <c r="M37" s="86">
        <v>0</v>
      </c>
      <c r="N37" s="86">
        <v>0</v>
      </c>
      <c r="O37" s="86">
        <v>0</v>
      </c>
      <c r="P37" s="86">
        <v>0</v>
      </c>
      <c r="Q37" s="86">
        <v>0</v>
      </c>
      <c r="R37" s="86">
        <v>1.29E-8</v>
      </c>
      <c r="S37" s="86">
        <v>1.1000000000000001E-7</v>
      </c>
      <c r="T37" s="86">
        <v>7.1399999999999997E-9</v>
      </c>
      <c r="U37" s="86">
        <v>5.09E-10</v>
      </c>
      <c r="V37" s="86">
        <v>-2.29E-7</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1" t="s">
        <v>203</v>
      </c>
      <c r="E38" s="86" t="str">
        <f>IF(Gesamtüberblick!C44="","",Gesamtüberblick!C44)</f>
        <v/>
      </c>
      <c r="F38" s="86" t="str">
        <f>IF(Gesamtüberblick!D44="","",Gesamtüberblick!D44)</f>
        <v/>
      </c>
      <c r="G38" s="86" t="str">
        <f>IF(Gesamtüberblick!E44="","",Gesamtüberblick!E44)</f>
        <v/>
      </c>
      <c r="H38" s="86">
        <v>739</v>
      </c>
      <c r="I38" s="86">
        <v>82.7</v>
      </c>
      <c r="J38" s="86">
        <v>2.08</v>
      </c>
      <c r="K38" s="86">
        <v>0</v>
      </c>
      <c r="L38" s="86">
        <v>0</v>
      </c>
      <c r="M38" s="86">
        <v>0</v>
      </c>
      <c r="N38" s="86">
        <v>0</v>
      </c>
      <c r="O38" s="86">
        <v>0</v>
      </c>
      <c r="P38" s="86">
        <v>0</v>
      </c>
      <c r="Q38" s="86">
        <v>0</v>
      </c>
      <c r="R38" s="86">
        <v>5.36</v>
      </c>
      <c r="S38" s="86">
        <v>85.1</v>
      </c>
      <c r="T38" s="86">
        <v>4.07</v>
      </c>
      <c r="U38" s="86">
        <v>5.98</v>
      </c>
      <c r="V38" s="86">
        <v>-162</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4.1699999999999999E-6</v>
      </c>
      <c r="E36" t="s">
        <v>195</v>
      </c>
    </row>
    <row r="37" spans="1:5" x14ac:dyDescent="0.3">
      <c r="A37" s="23" t="s">
        <v>72</v>
      </c>
      <c r="B37" s="23" t="s">
        <v>129</v>
      </c>
      <c r="C37" s="23" t="s">
        <v>194</v>
      </c>
      <c r="D37" s="50">
        <f>IF(Gesamtüberblick!F17="","ND",Gesamtüberblick!F17)</f>
        <v>0.51600000000000001</v>
      </c>
      <c r="E37" t="s">
        <v>196</v>
      </c>
    </row>
    <row r="38" spans="1:5" x14ac:dyDescent="0.3">
      <c r="A38" s="23" t="s">
        <v>72</v>
      </c>
      <c r="B38" s="23" t="s">
        <v>129</v>
      </c>
      <c r="C38" s="23" t="s">
        <v>80</v>
      </c>
      <c r="D38" s="50">
        <f>IF(Gesamtüberblick!F27="","ND",Gesamtüberblick!F27)</f>
        <v>43</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42.3</v>
      </c>
      <c r="E40" t="s">
        <v>8</v>
      </c>
    </row>
    <row r="41" spans="1:5" x14ac:dyDescent="0.3">
      <c r="A41" s="23" t="s">
        <v>72</v>
      </c>
      <c r="B41" s="23" t="s">
        <v>129</v>
      </c>
      <c r="C41" s="23" t="s">
        <v>86</v>
      </c>
      <c r="D41" s="50">
        <f>IF(Gesamtüberblick!F33="","ND",Gesamtüberblick!F33)</f>
        <v>7.4099999999999999E-3</v>
      </c>
      <c r="E41" t="s">
        <v>8</v>
      </c>
    </row>
    <row r="42" spans="1:5" x14ac:dyDescent="0.3">
      <c r="A42" s="23" t="s">
        <v>72</v>
      </c>
      <c r="B42" s="23" t="s">
        <v>129</v>
      </c>
      <c r="C42" s="23" t="s">
        <v>74</v>
      </c>
      <c r="D42" s="50">
        <f>IF(Gesamtüberblick!F21="","ND",Gesamtüberblick!F21)</f>
        <v>376</v>
      </c>
      <c r="E42" t="s">
        <v>9</v>
      </c>
    </row>
    <row r="43" spans="1:5" x14ac:dyDescent="0.3">
      <c r="A43" s="23" t="s">
        <v>72</v>
      </c>
      <c r="B43" s="23" t="s">
        <v>129</v>
      </c>
      <c r="C43" s="23" t="s">
        <v>75</v>
      </c>
      <c r="D43" s="50">
        <f>IF(Gesamtüberblick!F22="","ND",Gesamtüberblick!F22)</f>
        <v>0</v>
      </c>
      <c r="E43" t="s">
        <v>9</v>
      </c>
    </row>
    <row r="44" spans="1:5" x14ac:dyDescent="0.3">
      <c r="A44" s="23" t="s">
        <v>72</v>
      </c>
      <c r="B44" s="23" t="s">
        <v>129</v>
      </c>
      <c r="C44" s="23" t="s">
        <v>81</v>
      </c>
      <c r="D44" s="50">
        <f>IF(Gesamtüberblick!F28="","ND",Gesamtüberblick!F28)</f>
        <v>73</v>
      </c>
      <c r="E44" t="s">
        <v>9</v>
      </c>
    </row>
    <row r="45" spans="1:5" x14ac:dyDescent="0.3">
      <c r="A45" s="23" t="s">
        <v>72</v>
      </c>
      <c r="B45" s="23" t="s">
        <v>129</v>
      </c>
      <c r="C45" s="23" t="s">
        <v>139</v>
      </c>
      <c r="D45" s="50">
        <f>IF(Gesamtüberblick!F16="","ND",Gesamtüberblick!F16)</f>
        <v>1.52</v>
      </c>
      <c r="E45" t="s">
        <v>197</v>
      </c>
    </row>
    <row r="46" spans="1:5" x14ac:dyDescent="0.3">
      <c r="A46" s="23" t="s">
        <v>72</v>
      </c>
      <c r="B46" s="23" t="s">
        <v>129</v>
      </c>
      <c r="C46" s="23" t="s">
        <v>137</v>
      </c>
      <c r="D46" s="50">
        <f>IF(Gesamtüberblick!F15="","ND",Gesamtüberblick!F15)</f>
        <v>0.14000000000000001</v>
      </c>
      <c r="E46" t="s">
        <v>198</v>
      </c>
    </row>
    <row r="47" spans="1:5" x14ac:dyDescent="0.3">
      <c r="A47" s="23" t="s">
        <v>72</v>
      </c>
      <c r="B47" s="23" t="s">
        <v>129</v>
      </c>
      <c r="C47" s="23" t="s">
        <v>135</v>
      </c>
      <c r="D47" s="50">
        <f>IF(Gesamtüberblick!F14="","ND",Gesamtüberblick!F14)</f>
        <v>4.2299999999999997E-2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6.4999999999999997E-3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163</v>
      </c>
      <c r="E52" t="s">
        <v>200</v>
      </c>
    </row>
    <row r="53" spans="1:7" x14ac:dyDescent="0.3">
      <c r="A53" s="23" t="s">
        <v>72</v>
      </c>
      <c r="B53" s="23" t="s">
        <v>129</v>
      </c>
      <c r="C53" s="23" t="s">
        <v>131</v>
      </c>
      <c r="D53" s="50">
        <f>IF(Gesamtüberblick!F11="","ND",Gesamtüberblick!F11)</f>
        <v>0.121</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221</v>
      </c>
      <c r="E55" t="s">
        <v>9</v>
      </c>
    </row>
    <row r="56" spans="1:7" x14ac:dyDescent="0.3">
      <c r="A56" s="23" t="s">
        <v>72</v>
      </c>
      <c r="B56" s="23" t="s">
        <v>129</v>
      </c>
      <c r="C56" s="23" t="s">
        <v>77</v>
      </c>
      <c r="D56" s="50">
        <f>IF(Gesamtüberblick!F24="","ND",Gesamtüberblick!F24)</f>
        <v>1600</v>
      </c>
      <c r="E56" t="s">
        <v>9</v>
      </c>
    </row>
    <row r="57" spans="1:7" x14ac:dyDescent="0.3">
      <c r="A57" s="23" t="s">
        <v>72</v>
      </c>
      <c r="B57" s="23" t="s">
        <v>129</v>
      </c>
      <c r="C57" s="23" t="s">
        <v>78</v>
      </c>
      <c r="D57" s="50">
        <f>IF(Gesamtüberblick!F25="","ND",Gesamtüberblick!F25)</f>
        <v>96.2</v>
      </c>
      <c r="E57" t="s">
        <v>9</v>
      </c>
    </row>
    <row r="58" spans="1:7" x14ac:dyDescent="0.3">
      <c r="A58" s="23" t="s">
        <v>72</v>
      </c>
      <c r="B58" s="23" t="s">
        <v>129</v>
      </c>
      <c r="C58" s="23" t="s">
        <v>143</v>
      </c>
      <c r="D58" s="50">
        <f>IF(Gesamtüberblick!F19="","ND",Gesamtüberblick!F19)</f>
        <v>1690</v>
      </c>
      <c r="E58" t="s">
        <v>9</v>
      </c>
    </row>
    <row r="59" spans="1:7" x14ac:dyDescent="0.3">
      <c r="A59" s="23" t="s">
        <v>72</v>
      </c>
      <c r="B59" s="23" t="s">
        <v>129</v>
      </c>
      <c r="C59" s="23" t="s">
        <v>142</v>
      </c>
      <c r="D59" s="50">
        <f>IF(Gesamtüberblick!F18="","ND",Gesamtüberblick!F18)</f>
        <v>5.2800000000000004E-4</v>
      </c>
      <c r="E59" t="s">
        <v>201</v>
      </c>
    </row>
    <row r="60" spans="1:7" x14ac:dyDescent="0.3">
      <c r="A60" s="23" t="s">
        <v>72</v>
      </c>
      <c r="B60" s="23" t="s">
        <v>129</v>
      </c>
      <c r="C60" s="23" t="s">
        <v>151</v>
      </c>
      <c r="D60" s="50">
        <f>IF(Gesamtüberblick!F42="","ND",Gesamtüberblick!F42)</f>
        <v>4.5299999999999999E-7</v>
      </c>
      <c r="E60" t="s">
        <v>152</v>
      </c>
    </row>
    <row r="61" spans="1:7" x14ac:dyDescent="0.3">
      <c r="A61" s="23" t="s">
        <v>72</v>
      </c>
      <c r="B61" s="23" t="s">
        <v>129</v>
      </c>
      <c r="C61" s="23" t="s">
        <v>153</v>
      </c>
      <c r="D61" s="50">
        <f>IF(Gesamtüberblick!F43="","ND",Gesamtüberblick!F43)</f>
        <v>1.9400000000000001E-6</v>
      </c>
      <c r="E61" t="s">
        <v>152</v>
      </c>
    </row>
    <row r="62" spans="1:7" x14ac:dyDescent="0.3">
      <c r="A62" s="23" t="s">
        <v>72</v>
      </c>
      <c r="B62" s="23" t="s">
        <v>129</v>
      </c>
      <c r="C62" s="23" t="s">
        <v>149</v>
      </c>
      <c r="D62" s="50">
        <f>IF(Gesamtüberblick!F41="","ND",Gesamtüberblick!F41)</f>
        <v>945</v>
      </c>
      <c r="E62" t="s">
        <v>150</v>
      </c>
    </row>
    <row r="63" spans="1:7" x14ac:dyDescent="0.3">
      <c r="A63" s="23" t="s">
        <v>72</v>
      </c>
      <c r="B63" s="23" t="s">
        <v>129</v>
      </c>
      <c r="C63" s="23" t="s">
        <v>148</v>
      </c>
      <c r="D63" s="50">
        <f>IF(Gesamtüberblick!F40="","ND",Gesamtüberblick!F40)</f>
        <v>11.8</v>
      </c>
      <c r="E63" t="s">
        <v>202</v>
      </c>
      <c r="G63" s="22"/>
    </row>
    <row r="64" spans="1:7" x14ac:dyDescent="0.3">
      <c r="A64" s="23" t="s">
        <v>72</v>
      </c>
      <c r="B64" s="23" t="s">
        <v>129</v>
      </c>
      <c r="C64" s="23" t="s">
        <v>154</v>
      </c>
      <c r="D64" s="50">
        <f>IF(Gesamtüberblick!F44="","ND",Gesamtüberblick!F44)</f>
        <v>739</v>
      </c>
      <c r="E64" t="s">
        <v>203</v>
      </c>
    </row>
    <row r="65" spans="1:8" x14ac:dyDescent="0.3">
      <c r="A65" s="23" t="s">
        <v>72</v>
      </c>
      <c r="B65" s="23" t="s">
        <v>129</v>
      </c>
      <c r="C65" s="23" t="s">
        <v>146</v>
      </c>
      <c r="D65" s="50">
        <f>IF(Gesamtüberblick!F39="","ND",Gesamtüberblick!F39)</f>
        <v>9.0000000000000002E-6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0.55000000000000004</v>
      </c>
      <c r="E68" t="s">
        <v>205</v>
      </c>
    </row>
    <row r="69" spans="1:8" x14ac:dyDescent="0.3">
      <c r="A69" s="23" t="s">
        <v>72</v>
      </c>
      <c r="B69" s="23" t="s">
        <v>129</v>
      </c>
      <c r="C69" s="23" t="s">
        <v>144</v>
      </c>
      <c r="D69" s="50">
        <f>IF(Gesamtüberblick!F20="","ND",Gesamtüberblick!F20)</f>
        <v>21.7</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1.2200000000000001E-7</v>
      </c>
      <c r="E138" t="s">
        <v>195</v>
      </c>
    </row>
    <row r="139" spans="1:5" x14ac:dyDescent="0.3">
      <c r="A139" s="23" t="s">
        <v>1</v>
      </c>
      <c r="B139" s="23" t="s">
        <v>129</v>
      </c>
      <c r="C139" s="23" t="s">
        <v>194</v>
      </c>
      <c r="D139" s="50">
        <f>IF(Gesamtüberblick!G17="","ND",Gesamtüberblick!G17)</f>
        <v>2.1700000000000001E-2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7.14</v>
      </c>
      <c r="E142" t="s">
        <v>8</v>
      </c>
    </row>
    <row r="143" spans="1:5" x14ac:dyDescent="0.3">
      <c r="A143" s="23" t="s">
        <v>1</v>
      </c>
      <c r="B143" s="23" t="s">
        <v>129</v>
      </c>
      <c r="C143" s="23" t="s">
        <v>86</v>
      </c>
      <c r="D143" s="50">
        <f>IF(Gesamtüberblick!G33="","ND",Gesamtüberblick!G33)</f>
        <v>4.5099999999999998E-5</v>
      </c>
      <c r="E143" t="s">
        <v>8</v>
      </c>
    </row>
    <row r="144" spans="1:5" x14ac:dyDescent="0.3">
      <c r="A144" s="23" t="s">
        <v>1</v>
      </c>
      <c r="B144" s="23" t="s">
        <v>129</v>
      </c>
      <c r="C144" s="23" t="s">
        <v>74</v>
      </c>
      <c r="D144" s="50">
        <f>IF(Gesamtüberblick!G21="","ND",Gesamtüberblick!G21)</f>
        <v>1.1499999999999999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3.7199999999999997E-2</v>
      </c>
      <c r="E147" t="s">
        <v>197</v>
      </c>
    </row>
    <row r="148" spans="1:8" x14ac:dyDescent="0.3">
      <c r="A148" s="23" t="s">
        <v>1</v>
      </c>
      <c r="B148" s="23" t="s">
        <v>129</v>
      </c>
      <c r="C148" s="23" t="s">
        <v>137</v>
      </c>
      <c r="D148" s="50">
        <f>IF(Gesamtüberblick!G15="","ND",Gesamtüberblick!G15)</f>
        <v>3.62E-3</v>
      </c>
      <c r="E148" t="s">
        <v>198</v>
      </c>
    </row>
    <row r="149" spans="1:8" x14ac:dyDescent="0.3">
      <c r="A149" s="23" t="s">
        <v>1</v>
      </c>
      <c r="B149" s="23" t="s">
        <v>129</v>
      </c>
      <c r="C149" s="23" t="s">
        <v>135</v>
      </c>
      <c r="D149" s="50">
        <f>IF(Gesamtüberblick!G14="","ND",Gesamtüberblick!G14)</f>
        <v>3.9599999999999998E-4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5.0600000000000005E-4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5.37</v>
      </c>
      <c r="E154" t="s">
        <v>200</v>
      </c>
    </row>
    <row r="155" spans="1:8" x14ac:dyDescent="0.3">
      <c r="A155" s="23" t="s">
        <v>1</v>
      </c>
      <c r="B155" s="23" t="s">
        <v>129</v>
      </c>
      <c r="C155" s="23" t="s">
        <v>131</v>
      </c>
      <c r="D155" s="50">
        <f>IF(Gesamtüberblick!G11="","ND",Gesamtüberblick!G11)</f>
        <v>2.6199999999999999E-3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81.5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81.5</v>
      </c>
      <c r="E160" t="s">
        <v>9</v>
      </c>
    </row>
    <row r="161" spans="1:9" x14ac:dyDescent="0.3">
      <c r="A161" s="23" t="s">
        <v>1</v>
      </c>
      <c r="B161" s="23" t="s">
        <v>129</v>
      </c>
      <c r="C161" s="23" t="s">
        <v>142</v>
      </c>
      <c r="D161" s="50">
        <f>IF(Gesamtüberblick!G18="","ND",Gesamtüberblick!G18)</f>
        <v>1.5E-5</v>
      </c>
      <c r="E161" t="s">
        <v>201</v>
      </c>
    </row>
    <row r="162" spans="1:9" x14ac:dyDescent="0.3">
      <c r="A162" s="23" t="s">
        <v>1</v>
      </c>
      <c r="B162" s="23" t="s">
        <v>129</v>
      </c>
      <c r="C162" s="23" t="s">
        <v>151</v>
      </c>
      <c r="D162" s="50">
        <f>IF(Gesamtüberblick!G42="","ND",Gesamtüberblick!G42)</f>
        <v>2.3899999999999998E-9</v>
      </c>
      <c r="E162" t="s">
        <v>152</v>
      </c>
    </row>
    <row r="163" spans="1:9" x14ac:dyDescent="0.3">
      <c r="A163" s="23" t="s">
        <v>1</v>
      </c>
      <c r="B163" s="23" t="s">
        <v>129</v>
      </c>
      <c r="C163" s="23" t="s">
        <v>153</v>
      </c>
      <c r="D163" s="50">
        <f>IF(Gesamtüberblick!G43="","ND",Gesamtüberblick!G43)</f>
        <v>5.8199999999999998E-8</v>
      </c>
      <c r="E163" t="s">
        <v>152</v>
      </c>
      <c r="G163" s="22"/>
      <c r="H163" s="22"/>
      <c r="I163" s="22"/>
    </row>
    <row r="164" spans="1:9" x14ac:dyDescent="0.3">
      <c r="A164" s="23" t="s">
        <v>1</v>
      </c>
      <c r="B164" s="23" t="s">
        <v>129</v>
      </c>
      <c r="C164" s="23" t="s">
        <v>149</v>
      </c>
      <c r="D164" s="50">
        <f>IF(Gesamtüberblick!G41="","ND",Gesamtüberblick!G41)</f>
        <v>39.200000000000003</v>
      </c>
      <c r="E164" t="s">
        <v>150</v>
      </c>
    </row>
    <row r="165" spans="1:9" x14ac:dyDescent="0.3">
      <c r="A165" s="23" t="s">
        <v>1</v>
      </c>
      <c r="B165" s="23" t="s">
        <v>129</v>
      </c>
      <c r="C165" s="23" t="s">
        <v>148</v>
      </c>
      <c r="D165" s="50">
        <f>IF(Gesamtüberblick!G40="","ND",Gesamtüberblick!G40)</f>
        <v>0.10299999999999999</v>
      </c>
      <c r="E165" t="s">
        <v>202</v>
      </c>
    </row>
    <row r="166" spans="1:9" x14ac:dyDescent="0.3">
      <c r="A166" s="23" t="s">
        <v>1</v>
      </c>
      <c r="B166" s="23" t="s">
        <v>129</v>
      </c>
      <c r="C166" s="23" t="s">
        <v>154</v>
      </c>
      <c r="D166" s="50">
        <f>IF(Gesamtüberblick!G44="","ND",Gesamtüberblick!G44)</f>
        <v>82.7</v>
      </c>
      <c r="E166" t="s">
        <v>203</v>
      </c>
    </row>
    <row r="167" spans="1:9" x14ac:dyDescent="0.3">
      <c r="A167" s="23" t="s">
        <v>1</v>
      </c>
      <c r="B167" s="23" t="s">
        <v>129</v>
      </c>
      <c r="C167" s="23" t="s">
        <v>146</v>
      </c>
      <c r="D167" s="50">
        <f>IF(Gesamtüberblick!G39="","ND",Gesamtüberblick!G39)</f>
        <v>5.3099999999999998E-7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1.3299999999999999E-2</v>
      </c>
      <c r="E170" t="s">
        <v>205</v>
      </c>
    </row>
    <row r="171" spans="1:9" x14ac:dyDescent="0.3">
      <c r="A171" s="23" t="s">
        <v>1</v>
      </c>
      <c r="B171" s="23" t="s">
        <v>129</v>
      </c>
      <c r="C171" s="23" t="s">
        <v>144</v>
      </c>
      <c r="D171" s="50">
        <f>IF(Gesamtüberblick!G20="","ND",Gesamtüberblick!G20)</f>
        <v>0.38900000000000001</v>
      </c>
      <c r="E171" t="s">
        <v>206</v>
      </c>
    </row>
    <row r="172" spans="1:9" x14ac:dyDescent="0.3">
      <c r="A172" s="23" t="s">
        <v>2</v>
      </c>
      <c r="B172" s="23" t="s">
        <v>129</v>
      </c>
      <c r="C172" s="23" t="s">
        <v>132</v>
      </c>
      <c r="D172" s="50">
        <f>IF(Gesamtüberblick!H12="","ND",Gesamtüberblick!H12)</f>
        <v>1.13E-8</v>
      </c>
      <c r="E172" t="s">
        <v>195</v>
      </c>
    </row>
    <row r="173" spans="1:9" x14ac:dyDescent="0.3">
      <c r="A173" s="23" t="s">
        <v>2</v>
      </c>
      <c r="B173" s="23" t="s">
        <v>129</v>
      </c>
      <c r="C173" s="23" t="s">
        <v>194</v>
      </c>
      <c r="D173" s="50">
        <f>IF(Gesamtüberblick!H17="","ND",Gesamtüberblick!H17)</f>
        <v>9.7099999999999999E-3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3.09E-2</v>
      </c>
      <c r="E176" t="s">
        <v>8</v>
      </c>
    </row>
    <row r="177" spans="1:11" x14ac:dyDescent="0.3">
      <c r="A177" s="23" t="s">
        <v>2</v>
      </c>
      <c r="B177" s="23" t="s">
        <v>129</v>
      </c>
      <c r="C177" s="23" t="s">
        <v>86</v>
      </c>
      <c r="D177" s="50">
        <f>IF(Gesamtüberblick!H33="","ND",Gesamtüberblick!H33)</f>
        <v>2.3499999999999999E-6</v>
      </c>
      <c r="E177" t="s">
        <v>8</v>
      </c>
    </row>
    <row r="178" spans="1:11" x14ac:dyDescent="0.3">
      <c r="A178" s="23" t="s">
        <v>2</v>
      </c>
      <c r="B178" s="23" t="s">
        <v>129</v>
      </c>
      <c r="C178" s="23" t="s">
        <v>74</v>
      </c>
      <c r="D178" s="50">
        <f>IF(Gesamtüberblick!H21="","ND",Gesamtüberblick!H21)</f>
        <v>0.32400000000000001</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3.27E-2</v>
      </c>
      <c r="E181" t="s">
        <v>197</v>
      </c>
    </row>
    <row r="182" spans="1:11" x14ac:dyDescent="0.3">
      <c r="A182" s="23" t="s">
        <v>2</v>
      </c>
      <c r="B182" s="23" t="s">
        <v>129</v>
      </c>
      <c r="C182" s="23" t="s">
        <v>137</v>
      </c>
      <c r="D182" s="50">
        <f>IF(Gesamtüberblick!H15="","ND",Gesamtüberblick!H15)</f>
        <v>3.0100000000000001E-3</v>
      </c>
      <c r="E182" t="s">
        <v>198</v>
      </c>
    </row>
    <row r="183" spans="1:11" x14ac:dyDescent="0.3">
      <c r="A183" s="23" t="s">
        <v>2</v>
      </c>
      <c r="B183" s="23" t="s">
        <v>129</v>
      </c>
      <c r="C183" s="23" t="s">
        <v>135</v>
      </c>
      <c r="D183" s="50">
        <f>IF(Gesamtüberblick!H14="","ND",Gesamtüberblick!H14)</f>
        <v>2.8099999999999999E-5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6.19E-5</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0.71499999999999997</v>
      </c>
      <c r="E188" t="s">
        <v>200</v>
      </c>
    </row>
    <row r="189" spans="1:11" x14ac:dyDescent="0.3">
      <c r="A189" s="23" t="s">
        <v>2</v>
      </c>
      <c r="B189" s="23" t="s">
        <v>129</v>
      </c>
      <c r="C189" s="23" t="s">
        <v>131</v>
      </c>
      <c r="D189" s="50">
        <f>IF(Gesamtüberblick!H11="","ND",Gesamtüberblick!H11)</f>
        <v>1.44E-4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9.33</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9.33</v>
      </c>
      <c r="E194" t="s">
        <v>9</v>
      </c>
    </row>
    <row r="195" spans="1:7" x14ac:dyDescent="0.3">
      <c r="A195" s="23" t="s">
        <v>2</v>
      </c>
      <c r="B195" s="23" t="s">
        <v>129</v>
      </c>
      <c r="C195" s="23" t="s">
        <v>142</v>
      </c>
      <c r="D195" s="50">
        <f>IF(Gesamtüberblick!H18="","ND",Gesamtüberblick!H18)</f>
        <v>6.6000000000000003E-7</v>
      </c>
      <c r="E195" t="s">
        <v>201</v>
      </c>
    </row>
    <row r="196" spans="1:7" x14ac:dyDescent="0.3">
      <c r="A196" s="23" t="s">
        <v>2</v>
      </c>
      <c r="B196" s="23" t="s">
        <v>129</v>
      </c>
      <c r="C196" s="23" t="s">
        <v>151</v>
      </c>
      <c r="D196" s="50">
        <f>IF(Gesamtüberblick!H42="","ND",Gesamtüberblick!H42)</f>
        <v>3.2300000000000002E-10</v>
      </c>
      <c r="E196" t="s">
        <v>152</v>
      </c>
    </row>
    <row r="197" spans="1:7" x14ac:dyDescent="0.3">
      <c r="A197" s="23" t="s">
        <v>2</v>
      </c>
      <c r="B197" s="23" t="s">
        <v>129</v>
      </c>
      <c r="C197" s="23" t="s">
        <v>153</v>
      </c>
      <c r="D197" s="50">
        <f>IF(Gesamtüberblick!H43="","ND",Gesamtüberblick!H43)</f>
        <v>1.8899999999999999E-9</v>
      </c>
      <c r="E197" t="s">
        <v>152</v>
      </c>
    </row>
    <row r="198" spans="1:7" x14ac:dyDescent="0.3">
      <c r="A198" s="23" t="s">
        <v>2</v>
      </c>
      <c r="B198" s="23" t="s">
        <v>129</v>
      </c>
      <c r="C198" s="23" t="s">
        <v>149</v>
      </c>
      <c r="D198" s="50">
        <f>IF(Gesamtüberblick!H41="","ND",Gesamtüberblick!H41)</f>
        <v>4.45</v>
      </c>
      <c r="E198" t="s">
        <v>150</v>
      </c>
      <c r="F198" s="22"/>
      <c r="G198" s="22"/>
    </row>
    <row r="199" spans="1:7" x14ac:dyDescent="0.3">
      <c r="A199" s="23" t="s">
        <v>2</v>
      </c>
      <c r="B199" s="23" t="s">
        <v>129</v>
      </c>
      <c r="C199" s="23" t="s">
        <v>148</v>
      </c>
      <c r="D199" s="50">
        <f>IF(Gesamtüberblick!H40="","ND",Gesamtüberblick!H40)</f>
        <v>5.5900000000000004E-3</v>
      </c>
      <c r="E199" t="s">
        <v>202</v>
      </c>
    </row>
    <row r="200" spans="1:7" x14ac:dyDescent="0.3">
      <c r="A200" s="23" t="s">
        <v>2</v>
      </c>
      <c r="B200" s="23" t="s">
        <v>129</v>
      </c>
      <c r="C200" s="23" t="s">
        <v>154</v>
      </c>
      <c r="D200" s="50">
        <f>IF(Gesamtüberblick!H44="","ND",Gesamtüberblick!H44)</f>
        <v>2.08</v>
      </c>
      <c r="E200" t="s">
        <v>203</v>
      </c>
    </row>
    <row r="201" spans="1:7" x14ac:dyDescent="0.3">
      <c r="A201" s="23" t="s">
        <v>2</v>
      </c>
      <c r="B201" s="23" t="s">
        <v>129</v>
      </c>
      <c r="C201" s="23" t="s">
        <v>146</v>
      </c>
      <c r="D201" s="50">
        <f>IF(Gesamtüberblick!H39="","ND",Gesamtüberblick!H39)</f>
        <v>1.8199999999999999E-7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6.5599999999999999E-3</v>
      </c>
      <c r="E204" t="s">
        <v>205</v>
      </c>
    </row>
    <row r="205" spans="1:7" x14ac:dyDescent="0.3">
      <c r="A205" s="23" t="s">
        <v>2</v>
      </c>
      <c r="B205" s="23" t="s">
        <v>129</v>
      </c>
      <c r="C205" s="23" t="s">
        <v>144</v>
      </c>
      <c r="D205" s="50">
        <f>IF(Gesamtüberblick!H20="","ND",Gesamtüberblick!H20)</f>
        <v>2.53E-2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-2.66</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Recycling</v>
      </c>
      <c r="C240" s="23" t="s">
        <v>132</v>
      </c>
      <c r="D240" s="50">
        <f>IF(Gesamtüberblick!P12="","ND",Gesamtüberblick!P12)</f>
        <v>9.6600000000000005E-8</v>
      </c>
      <c r="E240" t="s">
        <v>195</v>
      </c>
      <c r="G240" s="22"/>
      <c r="H240" s="22"/>
    </row>
    <row r="241" spans="1:8" x14ac:dyDescent="0.3">
      <c r="A241" s="23" t="s">
        <v>3</v>
      </c>
      <c r="B241" s="51" t="str">
        <f>Gesamtüberblick!$P$6</f>
        <v>Recycling</v>
      </c>
      <c r="C241" s="23" t="s">
        <v>194</v>
      </c>
      <c r="D241" s="50">
        <f>IF(Gesamtüberblick!P17="","ND",Gesamtüberblick!P17)</f>
        <v>8.4000000000000005E-2</v>
      </c>
      <c r="E241" t="s">
        <v>196</v>
      </c>
    </row>
    <row r="242" spans="1:8" x14ac:dyDescent="0.3">
      <c r="A242" s="23" t="s">
        <v>3</v>
      </c>
      <c r="B242" s="51" t="str">
        <f>Gesamtüberblick!$P$6</f>
        <v>Recycling</v>
      </c>
      <c r="C242" s="23" t="s">
        <v>80</v>
      </c>
      <c r="D242" s="50">
        <f>IF(Gesamtüberblick!P27="","ND",Gesamtüberblick!P27)</f>
        <v>0</v>
      </c>
      <c r="E242" t="s">
        <v>8</v>
      </c>
    </row>
    <row r="243" spans="1:8" x14ac:dyDescent="0.3">
      <c r="A243" s="23" t="s">
        <v>3</v>
      </c>
      <c r="B243" s="51" t="str">
        <f>Gesamtüberblick!$P$6</f>
        <v>Recycling</v>
      </c>
      <c r="C243" s="23" t="s">
        <v>83</v>
      </c>
      <c r="D243" s="50" t="str">
        <f>IF(Gesamtüberblick!P30="","ND",Gesamtüberblick!P30)</f>
        <v>ND</v>
      </c>
      <c r="E243" t="s">
        <v>37</v>
      </c>
    </row>
    <row r="244" spans="1:8" x14ac:dyDescent="0.3">
      <c r="A244" s="23" t="s">
        <v>3</v>
      </c>
      <c r="B244" s="51" t="str">
        <f>Gesamtüberblick!$P$6</f>
        <v>Recycling</v>
      </c>
      <c r="C244" s="23" t="s">
        <v>85</v>
      </c>
      <c r="D244" s="50">
        <f>IF(Gesamtüberblick!P32="","ND",Gesamtüberblick!P32)</f>
        <v>0.114</v>
      </c>
      <c r="E244" t="s">
        <v>8</v>
      </c>
    </row>
    <row r="245" spans="1:8" x14ac:dyDescent="0.3">
      <c r="A245" s="23" t="s">
        <v>3</v>
      </c>
      <c r="B245" s="51" t="str">
        <f>Gesamtüberblick!$P$6</f>
        <v>Recycling</v>
      </c>
      <c r="C245" s="23" t="s">
        <v>86</v>
      </c>
      <c r="D245" s="50">
        <f>IF(Gesamtüberblick!P33="","ND",Gesamtüberblick!P33)</f>
        <v>1.56E-5</v>
      </c>
      <c r="E245" t="s">
        <v>8</v>
      </c>
    </row>
    <row r="246" spans="1:8" x14ac:dyDescent="0.3">
      <c r="A246" s="23" t="s">
        <v>3</v>
      </c>
      <c r="B246" s="51" t="str">
        <f>Gesamtüberblick!$P$6</f>
        <v>Recycling</v>
      </c>
      <c r="C246" s="23" t="s">
        <v>74</v>
      </c>
      <c r="D246" s="50">
        <f>IF(Gesamtüberblick!P21="","ND",Gesamtüberblick!P21)</f>
        <v>0.438</v>
      </c>
      <c r="E246" t="s">
        <v>9</v>
      </c>
    </row>
    <row r="247" spans="1:8" x14ac:dyDescent="0.3">
      <c r="A247" s="23" t="s">
        <v>3</v>
      </c>
      <c r="B247" s="51" t="str">
        <f>Gesamtüberblick!$P$6</f>
        <v>Recycling</v>
      </c>
      <c r="C247" s="23" t="s">
        <v>75</v>
      </c>
      <c r="D247" s="50">
        <f>IF(Gesamtüberblick!P22="","ND",Gesamtüberblick!P22)</f>
        <v>0</v>
      </c>
      <c r="E247" t="s">
        <v>9</v>
      </c>
    </row>
    <row r="248" spans="1:8" x14ac:dyDescent="0.3">
      <c r="A248" s="23" t="s">
        <v>3</v>
      </c>
      <c r="B248" s="51" t="str">
        <f>Gesamtüberblick!$P$6</f>
        <v>Recycling</v>
      </c>
      <c r="C248" s="23" t="s">
        <v>81</v>
      </c>
      <c r="D248" s="50">
        <f>IF(Gesamtüberblick!P28="","ND",Gesamtüberblick!P28)</f>
        <v>0</v>
      </c>
      <c r="E248" t="s">
        <v>9</v>
      </c>
    </row>
    <row r="249" spans="1:8" x14ac:dyDescent="0.3">
      <c r="A249" s="23" t="s">
        <v>3</v>
      </c>
      <c r="B249" s="51" t="str">
        <f>Gesamtüberblick!$P$6</f>
        <v>Recycling</v>
      </c>
      <c r="C249" s="23" t="s">
        <v>139</v>
      </c>
      <c r="D249" s="50">
        <f>IF(Gesamtüberblick!P16="","ND",Gesamtüberblick!P16)</f>
        <v>0.28399999999999997</v>
      </c>
      <c r="E249" t="s">
        <v>197</v>
      </c>
    </row>
    <row r="250" spans="1:8" x14ac:dyDescent="0.3">
      <c r="A250" s="23" t="s">
        <v>3</v>
      </c>
      <c r="B250" s="51" t="str">
        <f>Gesamtüberblick!$P$6</f>
        <v>Recycling</v>
      </c>
      <c r="C250" s="23" t="s">
        <v>137</v>
      </c>
      <c r="D250" s="50">
        <f>IF(Gesamtüberblick!P15="","ND",Gesamtüberblick!P15)</f>
        <v>2.6100000000000002E-2</v>
      </c>
      <c r="E250" t="s">
        <v>198</v>
      </c>
    </row>
    <row r="251" spans="1:8" x14ac:dyDescent="0.3">
      <c r="A251" s="23" t="s">
        <v>3</v>
      </c>
      <c r="B251" s="51" t="str">
        <f>Gesamtüberblick!$P$6</f>
        <v>Recycling</v>
      </c>
      <c r="C251" s="23" t="s">
        <v>135</v>
      </c>
      <c r="D251" s="50">
        <f>IF(Gesamtüberblick!P14="","ND",Gesamtüberblick!P14)</f>
        <v>1.8599999999999999E-4</v>
      </c>
      <c r="E251" t="s">
        <v>199</v>
      </c>
    </row>
    <row r="252" spans="1:8" x14ac:dyDescent="0.3">
      <c r="A252" s="23" t="s">
        <v>3</v>
      </c>
      <c r="B252" s="51" t="str">
        <f>Gesamtüberblick!$P$6</f>
        <v>Recycling</v>
      </c>
      <c r="C252" s="23" t="s">
        <v>90</v>
      </c>
      <c r="D252" s="50">
        <f>IF(Gesamtüberblick!P37="","ND",Gesamtüberblick!P37)</f>
        <v>0</v>
      </c>
      <c r="E252" t="s">
        <v>9</v>
      </c>
    </row>
    <row r="253" spans="1:8" x14ac:dyDescent="0.3">
      <c r="A253" s="23" t="s">
        <v>3</v>
      </c>
      <c r="B253" s="51" t="str">
        <f>Gesamtüberblick!$P$6</f>
        <v>Recycling</v>
      </c>
      <c r="C253" s="23" t="s">
        <v>91</v>
      </c>
      <c r="D253" s="50">
        <f>IF(Gesamtüberblick!P38="","ND",Gesamtüberblick!P38)</f>
        <v>0</v>
      </c>
      <c r="E253" t="s">
        <v>9</v>
      </c>
    </row>
    <row r="254" spans="1:8" x14ac:dyDescent="0.3">
      <c r="A254" s="23" t="s">
        <v>3</v>
      </c>
      <c r="B254" s="51" t="str">
        <f>Gesamtüberblick!$P$6</f>
        <v>Recycling</v>
      </c>
      <c r="C254" s="23" t="s">
        <v>84</v>
      </c>
      <c r="D254" s="50">
        <f>IF(Gesamtüberblick!P31="","ND",Gesamtüberblick!P31)</f>
        <v>5.3499999999999999E-4</v>
      </c>
      <c r="E254" t="s">
        <v>8</v>
      </c>
    </row>
    <row r="255" spans="1:8" x14ac:dyDescent="0.3">
      <c r="A255" s="23" t="s">
        <v>3</v>
      </c>
      <c r="B255" s="51" t="str">
        <f>Gesamtüberblick!$P$6</f>
        <v>Recycling</v>
      </c>
      <c r="C255" s="23" t="s">
        <v>96</v>
      </c>
      <c r="D255" s="50">
        <f>IF(Gesamtüberblick!P10="","ND",Gesamtüberblick!P10)</f>
        <v>0</v>
      </c>
      <c r="E255" t="s">
        <v>200</v>
      </c>
    </row>
    <row r="256" spans="1:8" x14ac:dyDescent="0.3">
      <c r="A256" s="23" t="s">
        <v>3</v>
      </c>
      <c r="B256" s="51" t="str">
        <f>Gesamtüberblick!$P$6</f>
        <v>Recycling</v>
      </c>
      <c r="C256" s="23" t="s">
        <v>97</v>
      </c>
      <c r="D256" s="50">
        <f>IF(Gesamtüberblick!P9="","ND",Gesamtüberblick!P9)</f>
        <v>6.07</v>
      </c>
      <c r="E256" t="s">
        <v>200</v>
      </c>
      <c r="H256" s="22"/>
    </row>
    <row r="257" spans="1:5" x14ac:dyDescent="0.3">
      <c r="A257" s="23" t="s">
        <v>3</v>
      </c>
      <c r="B257" s="51" t="str">
        <f>Gesamtüberblick!$P$6</f>
        <v>Recycling</v>
      </c>
      <c r="C257" s="23" t="s">
        <v>131</v>
      </c>
      <c r="D257" s="50">
        <f>IF(Gesamtüberblick!P11="","ND",Gesamtüberblick!P11)</f>
        <v>6.8300000000000001E-4</v>
      </c>
      <c r="E257" t="s">
        <v>200</v>
      </c>
    </row>
    <row r="258" spans="1:5" x14ac:dyDescent="0.3">
      <c r="A258" s="23" t="s">
        <v>3</v>
      </c>
      <c r="B258" s="51" t="str">
        <f>Gesamtüberblick!$P$6</f>
        <v>Recycling</v>
      </c>
      <c r="C258" s="23" t="s">
        <v>87</v>
      </c>
      <c r="D258" s="50">
        <f>IF(Gesamtüberblick!P34="","ND",Gesamtüberblick!P34)</f>
        <v>0</v>
      </c>
      <c r="E258" t="s">
        <v>8</v>
      </c>
    </row>
    <row r="259" spans="1:5" x14ac:dyDescent="0.3">
      <c r="A259" s="23" t="s">
        <v>3</v>
      </c>
      <c r="B259" s="51" t="str">
        <f>Gesamtüberblick!$P$6</f>
        <v>Recycling</v>
      </c>
      <c r="C259" s="23" t="s">
        <v>82</v>
      </c>
      <c r="D259" s="50">
        <f>IF(Gesamtüberblick!P29="","ND",Gesamtüberblick!P29)</f>
        <v>0</v>
      </c>
      <c r="E259" t="s">
        <v>9</v>
      </c>
    </row>
    <row r="260" spans="1:5" x14ac:dyDescent="0.3">
      <c r="A260" s="23" t="s">
        <v>3</v>
      </c>
      <c r="B260" s="51" t="str">
        <f>Gesamtüberblick!$P$6</f>
        <v>Recycling</v>
      </c>
      <c r="C260" s="23" t="s">
        <v>77</v>
      </c>
      <c r="D260" s="50">
        <f>IF(Gesamtüberblick!P24="","ND",Gesamtüberblick!P24)</f>
        <v>79.5</v>
      </c>
      <c r="E260" t="s">
        <v>9</v>
      </c>
    </row>
    <row r="261" spans="1:5" x14ac:dyDescent="0.3">
      <c r="A261" s="23" t="s">
        <v>3</v>
      </c>
      <c r="B261" s="51" t="str">
        <f>Gesamtüberblick!$P$6</f>
        <v>Recycling</v>
      </c>
      <c r="C261" s="23" t="s">
        <v>78</v>
      </c>
      <c r="D261" s="50">
        <f>IF(Gesamtüberblick!P25="","ND",Gesamtüberblick!P25)</f>
        <v>0</v>
      </c>
      <c r="E261" t="s">
        <v>9</v>
      </c>
    </row>
    <row r="262" spans="1:5" x14ac:dyDescent="0.3">
      <c r="A262" s="23" t="s">
        <v>3</v>
      </c>
      <c r="B262" s="51" t="str">
        <f>Gesamtüberblick!$P$6</f>
        <v>Recycling</v>
      </c>
      <c r="C262" s="23" t="s">
        <v>143</v>
      </c>
      <c r="D262" s="50">
        <f>IF(Gesamtüberblick!P19="","ND",Gesamtüberblick!P19)</f>
        <v>79.5</v>
      </c>
      <c r="E262" t="s">
        <v>9</v>
      </c>
    </row>
    <row r="263" spans="1:5" x14ac:dyDescent="0.3">
      <c r="A263" s="23" t="s">
        <v>3</v>
      </c>
      <c r="B263" s="51" t="str">
        <f>Gesamtüberblick!$P$6</f>
        <v>Recycling</v>
      </c>
      <c r="C263" s="23" t="s">
        <v>142</v>
      </c>
      <c r="D263" s="50">
        <f>IF(Gesamtüberblick!P18="","ND",Gesamtüberblick!P18)</f>
        <v>2.12E-6</v>
      </c>
      <c r="E263" t="s">
        <v>201</v>
      </c>
    </row>
    <row r="264" spans="1:5" x14ac:dyDescent="0.3">
      <c r="A264" s="23" t="s">
        <v>3</v>
      </c>
      <c r="B264" s="51" t="str">
        <f>Gesamtüberblick!$P$6</f>
        <v>Recycling</v>
      </c>
      <c r="C264" s="23" t="s">
        <v>151</v>
      </c>
      <c r="D264" s="50">
        <f>IF(Gesamtüberblick!P42="","ND",Gesamtüberblick!P42)</f>
        <v>1.86E-9</v>
      </c>
      <c r="E264" t="s">
        <v>152</v>
      </c>
    </row>
    <row r="265" spans="1:5" x14ac:dyDescent="0.3">
      <c r="A265" s="23" t="s">
        <v>3</v>
      </c>
      <c r="B265" s="51" t="str">
        <f>Gesamtüberblick!$P$6</f>
        <v>Recycling</v>
      </c>
      <c r="C265" s="23" t="s">
        <v>153</v>
      </c>
      <c r="D265" s="50">
        <f>IF(Gesamtüberblick!P43="","ND",Gesamtüberblick!P43)</f>
        <v>1.29E-8</v>
      </c>
      <c r="E265" t="s">
        <v>152</v>
      </c>
    </row>
    <row r="266" spans="1:5" x14ac:dyDescent="0.3">
      <c r="A266" s="23" t="s">
        <v>3</v>
      </c>
      <c r="B266" s="51" t="str">
        <f>Gesamtüberblick!$P$6</f>
        <v>Recycling</v>
      </c>
      <c r="C266" s="23" t="s">
        <v>149</v>
      </c>
      <c r="D266" s="50">
        <f>IF(Gesamtüberblick!P41="","ND",Gesamtüberblick!P41)</f>
        <v>38</v>
      </c>
      <c r="E266" t="s">
        <v>150</v>
      </c>
    </row>
    <row r="267" spans="1:5" x14ac:dyDescent="0.3">
      <c r="A267" s="23" t="s">
        <v>3</v>
      </c>
      <c r="B267" s="51" t="str">
        <f>Gesamtüberblick!$P$6</f>
        <v>Recycling</v>
      </c>
      <c r="C267" s="23" t="s">
        <v>148</v>
      </c>
      <c r="D267" s="50">
        <f>IF(Gesamtüberblick!P40="","ND",Gesamtüberblick!P40)</f>
        <v>3.7699999999999997E-2</v>
      </c>
      <c r="E267" t="s">
        <v>202</v>
      </c>
    </row>
    <row r="268" spans="1:5" x14ac:dyDescent="0.3">
      <c r="A268" s="23" t="s">
        <v>3</v>
      </c>
      <c r="B268" s="51" t="str">
        <f>Gesamtüberblick!$P$6</f>
        <v>Recycling</v>
      </c>
      <c r="C268" s="23" t="s">
        <v>154</v>
      </c>
      <c r="D268" s="50">
        <f>IF(Gesamtüberblick!P44="","ND",Gesamtüberblick!P44)</f>
        <v>5.36</v>
      </c>
      <c r="E268" t="s">
        <v>203</v>
      </c>
    </row>
    <row r="269" spans="1:5" x14ac:dyDescent="0.3">
      <c r="A269" s="23" t="s">
        <v>3</v>
      </c>
      <c r="B269" s="51" t="str">
        <f>Gesamtüberblick!$P$6</f>
        <v>Recycling</v>
      </c>
      <c r="C269" s="23" t="s">
        <v>146</v>
      </c>
      <c r="D269" s="50">
        <f>IF(Gesamtüberblick!P39="","ND",Gesamtüberblick!P39)</f>
        <v>9.0100000000000001E-6</v>
      </c>
      <c r="E269" t="s">
        <v>204</v>
      </c>
    </row>
    <row r="270" spans="1:5" x14ac:dyDescent="0.3">
      <c r="A270" s="23" t="s">
        <v>3</v>
      </c>
      <c r="B270" s="51" t="str">
        <f>Gesamtüberblick!$P$6</f>
        <v>Recycling</v>
      </c>
      <c r="C270" s="23" t="s">
        <v>89</v>
      </c>
      <c r="D270" s="50">
        <f>IF(Gesamtüberblick!P36="","ND",Gesamtüberblick!P36)</f>
        <v>0</v>
      </c>
      <c r="E270" t="s">
        <v>8</v>
      </c>
    </row>
    <row r="271" spans="1:5" x14ac:dyDescent="0.3">
      <c r="A271" s="23" t="s">
        <v>3</v>
      </c>
      <c r="B271" s="51" t="str">
        <f>Gesamtüberblick!$P$6</f>
        <v>Recycling</v>
      </c>
      <c r="C271" s="23" t="s">
        <v>88</v>
      </c>
      <c r="D271" s="50">
        <f>IF(Gesamtüberblick!P35="","ND",Gesamtüberblick!P35)</f>
        <v>0</v>
      </c>
      <c r="E271" t="s">
        <v>8</v>
      </c>
    </row>
    <row r="272" spans="1:5" x14ac:dyDescent="0.3">
      <c r="A272" s="23" t="s">
        <v>3</v>
      </c>
      <c r="B272" s="51" t="str">
        <f>Gesamtüberblick!$P$6</f>
        <v>Recycling</v>
      </c>
      <c r="C272" s="23" t="s">
        <v>133</v>
      </c>
      <c r="D272" s="50">
        <f>IF(Gesamtüberblick!P13="","ND",Gesamtüberblick!P13)</f>
        <v>5.6300000000000003E-2</v>
      </c>
      <c r="E272" t="s">
        <v>205</v>
      </c>
    </row>
    <row r="273" spans="1:8" x14ac:dyDescent="0.3">
      <c r="A273" s="23" t="s">
        <v>3</v>
      </c>
      <c r="B273" s="51" t="str">
        <f>Gesamtüberblick!$P$6</f>
        <v>Recycling</v>
      </c>
      <c r="C273" s="23" t="s">
        <v>144</v>
      </c>
      <c r="D273" s="50">
        <f>IF(Gesamtüberblick!P20="","ND",Gesamtüberblick!P20)</f>
        <v>0.17100000000000001</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Recycling</v>
      </c>
      <c r="C308" s="23" t="s">
        <v>132</v>
      </c>
      <c r="D308" s="50">
        <f>IF(Gesamtüberblick!Q12="","ND",Gesamtüberblick!Q12)</f>
        <v>2.5699999999999999E-7</v>
      </c>
      <c r="E308" t="s">
        <v>195</v>
      </c>
    </row>
    <row r="309" spans="1:5" x14ac:dyDescent="0.3">
      <c r="A309" s="23" t="s">
        <v>4</v>
      </c>
      <c r="B309" s="51" t="str">
        <f>Gesamtüberblick!$Q$6</f>
        <v>Recycling</v>
      </c>
      <c r="C309" s="23" t="s">
        <v>194</v>
      </c>
      <c r="D309" s="50">
        <f>IF(Gesamtüberblick!Q17="","ND",Gesamtüberblick!Q17)</f>
        <v>6.7599999999999993E-2</v>
      </c>
      <c r="E309" t="s">
        <v>196</v>
      </c>
    </row>
    <row r="310" spans="1:5" x14ac:dyDescent="0.3">
      <c r="A310" s="23" t="s">
        <v>4</v>
      </c>
      <c r="B310" s="51" t="str">
        <f>Gesamtüberblick!$Q$6</f>
        <v>Recycling</v>
      </c>
      <c r="C310" s="23" t="s">
        <v>80</v>
      </c>
      <c r="D310" s="50">
        <f>IF(Gesamtüberblick!Q27="","ND",Gesamtüberblick!Q27)</f>
        <v>0</v>
      </c>
      <c r="E310" t="s">
        <v>8</v>
      </c>
    </row>
    <row r="311" spans="1:5" x14ac:dyDescent="0.3">
      <c r="A311" s="23" t="s">
        <v>4</v>
      </c>
      <c r="B311" s="51" t="str">
        <f>Gesamtüberblick!$Q$6</f>
        <v>Recycling</v>
      </c>
      <c r="C311" s="23" t="s">
        <v>83</v>
      </c>
      <c r="D311" s="50" t="str">
        <f>IF(Gesamtüberblick!Q30="","ND",Gesamtüberblick!Q30)</f>
        <v>ND</v>
      </c>
      <c r="E311" t="s">
        <v>37</v>
      </c>
    </row>
    <row r="312" spans="1:5" x14ac:dyDescent="0.3">
      <c r="A312" s="23" t="s">
        <v>4</v>
      </c>
      <c r="B312" s="51" t="str">
        <f>Gesamtüberblick!$Q$6</f>
        <v>Recycling</v>
      </c>
      <c r="C312" s="23" t="s">
        <v>85</v>
      </c>
      <c r="D312" s="50">
        <f>IF(Gesamtüberblick!Q32="","ND",Gesamtüberblick!Q32)</f>
        <v>6.84</v>
      </c>
      <c r="E312" t="s">
        <v>8</v>
      </c>
    </row>
    <row r="313" spans="1:5" x14ac:dyDescent="0.3">
      <c r="A313" s="23" t="s">
        <v>4</v>
      </c>
      <c r="B313" s="51" t="str">
        <f>Gesamtüberblick!$Q$6</f>
        <v>Recycling</v>
      </c>
      <c r="C313" s="23" t="s">
        <v>86</v>
      </c>
      <c r="D313" s="50">
        <f>IF(Gesamtüberblick!Q33="","ND",Gesamtüberblick!Q33)</f>
        <v>1.2E-4</v>
      </c>
      <c r="E313" t="s">
        <v>8</v>
      </c>
    </row>
    <row r="314" spans="1:5" x14ac:dyDescent="0.3">
      <c r="A314" s="23" t="s">
        <v>4</v>
      </c>
      <c r="B314" s="51" t="str">
        <f>Gesamtüberblick!$Q$6</f>
        <v>Recycling</v>
      </c>
      <c r="C314" s="23" t="s">
        <v>74</v>
      </c>
      <c r="D314" s="50">
        <f>IF(Gesamtüberblick!Q21="","ND",Gesamtüberblick!Q21)</f>
        <v>2.79</v>
      </c>
      <c r="E314" t="s">
        <v>9</v>
      </c>
    </row>
    <row r="315" spans="1:5" x14ac:dyDescent="0.3">
      <c r="A315" s="23" t="s">
        <v>4</v>
      </c>
      <c r="B315" s="51" t="str">
        <f>Gesamtüberblick!$Q$6</f>
        <v>Recycling</v>
      </c>
      <c r="C315" s="23" t="s">
        <v>75</v>
      </c>
      <c r="D315" s="50">
        <f>IF(Gesamtüberblick!Q22="","ND",Gesamtüberblick!Q22)</f>
        <v>0</v>
      </c>
      <c r="E315" t="s">
        <v>9</v>
      </c>
    </row>
    <row r="316" spans="1:5" x14ac:dyDescent="0.3">
      <c r="A316" s="23" t="s">
        <v>4</v>
      </c>
      <c r="B316" s="51" t="str">
        <f>Gesamtüberblick!$Q$6</f>
        <v>Recycling</v>
      </c>
      <c r="C316" s="23" t="s">
        <v>81</v>
      </c>
      <c r="D316" s="50">
        <f>IF(Gesamtüberblick!Q28="","ND",Gesamtüberblick!Q28)</f>
        <v>0</v>
      </c>
      <c r="E316" t="s">
        <v>9</v>
      </c>
    </row>
    <row r="317" spans="1:5" x14ac:dyDescent="0.3">
      <c r="A317" s="23" t="s">
        <v>4</v>
      </c>
      <c r="B317" s="51" t="str">
        <f>Gesamtüberblick!$Q$6</f>
        <v>Recycling</v>
      </c>
      <c r="C317" s="23" t="s">
        <v>139</v>
      </c>
      <c r="D317" s="50">
        <f>IF(Gesamtüberblick!Q16="","ND",Gesamtüberblick!Q16)</f>
        <v>0.186</v>
      </c>
      <c r="E317" t="s">
        <v>197</v>
      </c>
    </row>
    <row r="318" spans="1:5" x14ac:dyDescent="0.3">
      <c r="A318" s="23" t="s">
        <v>4</v>
      </c>
      <c r="B318" s="51" t="str">
        <f>Gesamtüberblick!$Q$6</f>
        <v>Recycling</v>
      </c>
      <c r="C318" s="23" t="s">
        <v>137</v>
      </c>
      <c r="D318" s="50">
        <f>IF(Gesamtüberblick!Q15="","ND",Gesamtüberblick!Q15)</f>
        <v>1.7399999999999999E-2</v>
      </c>
      <c r="E318" t="s">
        <v>198</v>
      </c>
    </row>
    <row r="319" spans="1:5" x14ac:dyDescent="0.3">
      <c r="A319" s="23" t="s">
        <v>4</v>
      </c>
      <c r="B319" s="51" t="str">
        <f>Gesamtüberblick!$Q$6</f>
        <v>Recycling</v>
      </c>
      <c r="C319" s="23" t="s">
        <v>135</v>
      </c>
      <c r="D319" s="50">
        <f>IF(Gesamtüberblick!Q14="","ND",Gesamtüberblick!Q14)</f>
        <v>8.1300000000000003E-4</v>
      </c>
      <c r="E319" t="s">
        <v>199</v>
      </c>
    </row>
    <row r="320" spans="1:5" x14ac:dyDescent="0.3">
      <c r="A320" s="23" t="s">
        <v>4</v>
      </c>
      <c r="B320" s="51" t="str">
        <f>Gesamtüberblick!$Q$6</f>
        <v>Recycling</v>
      </c>
      <c r="C320" s="23" t="s">
        <v>90</v>
      </c>
      <c r="D320" s="50">
        <f>IF(Gesamtüberblick!Q37="","ND",Gesamtüberblick!Q37)</f>
        <v>0</v>
      </c>
      <c r="E320" t="s">
        <v>9</v>
      </c>
    </row>
    <row r="321" spans="1:9" x14ac:dyDescent="0.3">
      <c r="A321" s="23" t="s">
        <v>4</v>
      </c>
      <c r="B321" s="51" t="str">
        <f>Gesamtüberblick!$Q$6</f>
        <v>Recycling</v>
      </c>
      <c r="C321" s="23" t="s">
        <v>91</v>
      </c>
      <c r="D321" s="50">
        <f>IF(Gesamtüberblick!Q38="","ND",Gesamtüberblick!Q38)</f>
        <v>0</v>
      </c>
      <c r="E321" t="s">
        <v>9</v>
      </c>
    </row>
    <row r="322" spans="1:9" x14ac:dyDescent="0.3">
      <c r="A322" s="23" t="s">
        <v>4</v>
      </c>
      <c r="B322" s="51" t="str">
        <f>Gesamtüberblick!$Q$6</f>
        <v>Recycling</v>
      </c>
      <c r="C322" s="23" t="s">
        <v>84</v>
      </c>
      <c r="D322" s="50">
        <f>IF(Gesamtüberblick!Q31="","ND",Gesamtüberblick!Q31)</f>
        <v>1.0499999999999999E-3</v>
      </c>
      <c r="E322" t="s">
        <v>8</v>
      </c>
    </row>
    <row r="323" spans="1:9" x14ac:dyDescent="0.3">
      <c r="A323" s="23" t="s">
        <v>4</v>
      </c>
      <c r="B323" s="51" t="str">
        <f>Gesamtüberblick!$Q$6</f>
        <v>Recycling</v>
      </c>
      <c r="C323" s="23" t="s">
        <v>96</v>
      </c>
      <c r="D323" s="50">
        <f>IF(Gesamtüberblick!Q10="","ND",Gesamtüberblick!Q10)</f>
        <v>0</v>
      </c>
      <c r="E323" t="s">
        <v>200</v>
      </c>
      <c r="H323" s="22"/>
      <c r="I323" s="22"/>
    </row>
    <row r="324" spans="1:9" x14ac:dyDescent="0.3">
      <c r="A324" s="23" t="s">
        <v>4</v>
      </c>
      <c r="B324" s="51" t="str">
        <f>Gesamtüberblick!$Q$6</f>
        <v>Recycling</v>
      </c>
      <c r="C324" s="23" t="s">
        <v>97</v>
      </c>
      <c r="D324" s="50">
        <f>IF(Gesamtüberblick!Q9="","ND",Gesamtüberblick!Q9)</f>
        <v>11.7</v>
      </c>
      <c r="E324" t="s">
        <v>200</v>
      </c>
    </row>
    <row r="325" spans="1:9" x14ac:dyDescent="0.3">
      <c r="A325" s="23" t="s">
        <v>4</v>
      </c>
      <c r="B325" s="51" t="str">
        <f>Gesamtüberblick!$Q$6</f>
        <v>Recycling</v>
      </c>
      <c r="C325" s="23" t="s">
        <v>131</v>
      </c>
      <c r="D325" s="50">
        <f>IF(Gesamtüberblick!Q11="","ND",Gesamtüberblick!Q11)</f>
        <v>5.4000000000000003E-3</v>
      </c>
      <c r="E325" t="s">
        <v>200</v>
      </c>
    </row>
    <row r="326" spans="1:9" x14ac:dyDescent="0.3">
      <c r="A326" s="23" t="s">
        <v>4</v>
      </c>
      <c r="B326" s="51" t="str">
        <f>Gesamtüberblick!$Q$6</f>
        <v>Recycling</v>
      </c>
      <c r="C326" s="23" t="s">
        <v>87</v>
      </c>
      <c r="D326" s="50">
        <f>IF(Gesamtüberblick!Q34="","ND",Gesamtüberblick!Q34)</f>
        <v>0</v>
      </c>
      <c r="E326" t="s">
        <v>8</v>
      </c>
    </row>
    <row r="327" spans="1:9" x14ac:dyDescent="0.3">
      <c r="A327" s="23" t="s">
        <v>4</v>
      </c>
      <c r="B327" s="51" t="str">
        <f>Gesamtüberblick!$Q$6</f>
        <v>Recycling</v>
      </c>
      <c r="C327" s="23" t="s">
        <v>82</v>
      </c>
      <c r="D327" s="50">
        <f>IF(Gesamtüberblick!Q29="","ND",Gesamtüberblick!Q29)</f>
        <v>0</v>
      </c>
      <c r="E327" t="s">
        <v>9</v>
      </c>
    </row>
    <row r="328" spans="1:9" x14ac:dyDescent="0.3">
      <c r="A328" s="23" t="s">
        <v>4</v>
      </c>
      <c r="B328" s="51" t="str">
        <f>Gesamtüberblick!$Q$6</f>
        <v>Recycling</v>
      </c>
      <c r="C328" s="23" t="s">
        <v>77</v>
      </c>
      <c r="D328" s="50">
        <f>IF(Gesamtüberblick!Q24="","ND",Gesamtüberblick!Q24)</f>
        <v>166</v>
      </c>
      <c r="E328" t="s">
        <v>9</v>
      </c>
    </row>
    <row r="329" spans="1:9" x14ac:dyDescent="0.3">
      <c r="A329" s="23" t="s">
        <v>4</v>
      </c>
      <c r="B329" s="51" t="str">
        <f>Gesamtüberblick!$Q$6</f>
        <v>Recycling</v>
      </c>
      <c r="C329" s="23" t="s">
        <v>78</v>
      </c>
      <c r="D329" s="50">
        <f>IF(Gesamtüberblick!Q25="","ND",Gesamtüberblick!Q25)</f>
        <v>0</v>
      </c>
      <c r="E329" t="s">
        <v>9</v>
      </c>
    </row>
    <row r="330" spans="1:9" x14ac:dyDescent="0.3">
      <c r="A330" s="23" t="s">
        <v>4</v>
      </c>
      <c r="B330" s="51" t="str">
        <f>Gesamtüberblick!$Q$6</f>
        <v>Recycling</v>
      </c>
      <c r="C330" s="23" t="s">
        <v>143</v>
      </c>
      <c r="D330" s="50">
        <f>IF(Gesamtüberblick!Q19="","ND",Gesamtüberblick!Q19)</f>
        <v>166</v>
      </c>
      <c r="E330" t="s">
        <v>9</v>
      </c>
    </row>
    <row r="331" spans="1:9" x14ac:dyDescent="0.3">
      <c r="A331" s="23" t="s">
        <v>4</v>
      </c>
      <c r="B331" s="51" t="str">
        <f>Gesamtüberblick!$Q$6</f>
        <v>Recycling</v>
      </c>
      <c r="C331" s="23" t="s">
        <v>142</v>
      </c>
      <c r="D331" s="50">
        <f>IF(Gesamtüberblick!Q18="","ND",Gesamtüberblick!Q18)</f>
        <v>3.7599999999999999E-5</v>
      </c>
      <c r="E331" t="s">
        <v>201</v>
      </c>
    </row>
    <row r="332" spans="1:9" x14ac:dyDescent="0.3">
      <c r="A332" s="23" t="s">
        <v>4</v>
      </c>
      <c r="B332" s="51" t="str">
        <f>Gesamtüberblick!$Q$6</f>
        <v>Recycling</v>
      </c>
      <c r="C332" s="23" t="s">
        <v>151</v>
      </c>
      <c r="D332" s="50">
        <f>IF(Gesamtüberblick!Q42="","ND",Gesamtüberblick!Q42)</f>
        <v>4.9399999999999999E-9</v>
      </c>
      <c r="E332" t="s">
        <v>152</v>
      </c>
    </row>
    <row r="333" spans="1:9" x14ac:dyDescent="0.3">
      <c r="A333" s="23" t="s">
        <v>4</v>
      </c>
      <c r="B333" s="51" t="str">
        <f>Gesamtüberblick!$Q$6</f>
        <v>Recycling</v>
      </c>
      <c r="C333" s="23" t="s">
        <v>153</v>
      </c>
      <c r="D333" s="50">
        <f>IF(Gesamtüberblick!Q43="","ND",Gesamtüberblick!Q43)</f>
        <v>1.1000000000000001E-7</v>
      </c>
      <c r="E333" t="s">
        <v>152</v>
      </c>
    </row>
    <row r="334" spans="1:9" x14ac:dyDescent="0.3">
      <c r="A334" s="23" t="s">
        <v>4</v>
      </c>
      <c r="B334" s="51" t="str">
        <f>Gesamtüberblick!$Q$6</f>
        <v>Recycling</v>
      </c>
      <c r="C334" s="23" t="s">
        <v>149</v>
      </c>
      <c r="D334" s="50">
        <f>IF(Gesamtüberblick!Q41="","ND",Gesamtüberblick!Q41)</f>
        <v>84</v>
      </c>
      <c r="E334" t="s">
        <v>150</v>
      </c>
    </row>
    <row r="335" spans="1:9" x14ac:dyDescent="0.3">
      <c r="A335" s="23" t="s">
        <v>4</v>
      </c>
      <c r="B335" s="51" t="str">
        <f>Gesamtüberblick!$Q$6</f>
        <v>Recycling</v>
      </c>
      <c r="C335" s="23" t="s">
        <v>148</v>
      </c>
      <c r="D335" s="50">
        <f>IF(Gesamtüberblick!Q40="","ND",Gesamtüberblick!Q40)</f>
        <v>0.26800000000000002</v>
      </c>
      <c r="E335" t="s">
        <v>202</v>
      </c>
    </row>
    <row r="336" spans="1:9" x14ac:dyDescent="0.3">
      <c r="A336" s="23" t="s">
        <v>4</v>
      </c>
      <c r="B336" s="51" t="str">
        <f>Gesamtüberblick!$Q$6</f>
        <v>Recycling</v>
      </c>
      <c r="C336" s="23" t="s">
        <v>154</v>
      </c>
      <c r="D336" s="50">
        <f>IF(Gesamtüberblick!Q44="","ND",Gesamtüberblick!Q44)</f>
        <v>85.1</v>
      </c>
      <c r="E336" t="s">
        <v>203</v>
      </c>
    </row>
    <row r="337" spans="1:5" x14ac:dyDescent="0.3">
      <c r="A337" s="23" t="s">
        <v>4</v>
      </c>
      <c r="B337" s="51" t="str">
        <f>Gesamtüberblick!$Q$6</f>
        <v>Recycling</v>
      </c>
      <c r="C337" s="23" t="s">
        <v>146</v>
      </c>
      <c r="D337" s="50">
        <f>IF(Gesamtüberblick!Q39="","ND",Gesamtüberblick!Q39)</f>
        <v>8.2500000000000004E-7</v>
      </c>
      <c r="E337" t="s">
        <v>204</v>
      </c>
    </row>
    <row r="338" spans="1:5" x14ac:dyDescent="0.3">
      <c r="A338" s="23" t="s">
        <v>4</v>
      </c>
      <c r="B338" s="51" t="str">
        <f>Gesamtüberblick!$Q$6</f>
        <v>Recycling</v>
      </c>
      <c r="C338" s="23" t="s">
        <v>89</v>
      </c>
      <c r="D338" s="50">
        <f>IF(Gesamtüberblick!Q36="","ND",Gesamtüberblick!Q36)</f>
        <v>0</v>
      </c>
      <c r="E338" t="s">
        <v>8</v>
      </c>
    </row>
    <row r="339" spans="1:5" x14ac:dyDescent="0.3">
      <c r="A339" s="23" t="s">
        <v>4</v>
      </c>
      <c r="B339" s="51" t="str">
        <f>Gesamtüberblick!$Q$6</f>
        <v>Recycling</v>
      </c>
      <c r="C339" s="23" t="s">
        <v>88</v>
      </c>
      <c r="D339" s="50">
        <f>IF(Gesamtüberblick!Q35="","ND",Gesamtüberblick!Q35)</f>
        <v>0</v>
      </c>
      <c r="E339" t="s">
        <v>8</v>
      </c>
    </row>
    <row r="340" spans="1:5" x14ac:dyDescent="0.3">
      <c r="A340" s="23" t="s">
        <v>4</v>
      </c>
      <c r="B340" s="51" t="str">
        <f>Gesamtüberblick!$Q$6</f>
        <v>Recycling</v>
      </c>
      <c r="C340" s="23" t="s">
        <v>133</v>
      </c>
      <c r="D340" s="50">
        <f>IF(Gesamtüberblick!Q13="","ND",Gesamtüberblick!Q13)</f>
        <v>4.5999999999999999E-2</v>
      </c>
      <c r="E340" t="s">
        <v>205</v>
      </c>
    </row>
    <row r="341" spans="1:5" x14ac:dyDescent="0.3">
      <c r="A341" s="23" t="s">
        <v>4</v>
      </c>
      <c r="B341" s="51" t="str">
        <f>Gesamtüberblick!$Q$6</f>
        <v>Recycling</v>
      </c>
      <c r="C341" s="23" t="s">
        <v>144</v>
      </c>
      <c r="D341" s="50">
        <f>IF(Gesamtüberblick!Q20="","ND",Gesamtüberblick!Q20)</f>
        <v>0.629</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Recycling</v>
      </c>
      <c r="C376" s="23" t="s">
        <v>132</v>
      </c>
      <c r="D376" s="50">
        <f>IF(Gesamtüberblick!R12="","ND",Gesamtüberblick!R12)</f>
        <v>5.1399999999999997E-8</v>
      </c>
      <c r="E376" t="s">
        <v>195</v>
      </c>
    </row>
    <row r="377" spans="1:5" x14ac:dyDescent="0.3">
      <c r="A377" s="23" t="s">
        <v>5</v>
      </c>
      <c r="B377" s="51" t="str">
        <f>Gesamtüberblick!$R$6</f>
        <v>Recycling</v>
      </c>
      <c r="C377" s="23" t="s">
        <v>194</v>
      </c>
      <c r="D377" s="50">
        <f>IF(Gesamtüberblick!R17="","ND",Gesamtüberblick!R17)</f>
        <v>4.5400000000000003E-2</v>
      </c>
      <c r="E377" t="s">
        <v>196</v>
      </c>
    </row>
    <row r="378" spans="1:5" x14ac:dyDescent="0.3">
      <c r="A378" s="23" t="s">
        <v>5</v>
      </c>
      <c r="B378" s="51" t="str">
        <f>Gesamtüberblick!$R$6</f>
        <v>Recycling</v>
      </c>
      <c r="C378" s="23" t="s">
        <v>80</v>
      </c>
      <c r="D378" s="50">
        <f>IF(Gesamtüberblick!R27="","ND",Gesamtüberblick!R27)</f>
        <v>43.8</v>
      </c>
      <c r="E378" t="s">
        <v>8</v>
      </c>
    </row>
    <row r="379" spans="1:5" x14ac:dyDescent="0.3">
      <c r="A379" s="23" t="s">
        <v>5</v>
      </c>
      <c r="B379" s="51" t="str">
        <f>Gesamtüberblick!$R$6</f>
        <v>Recycling</v>
      </c>
      <c r="C379" s="23" t="s">
        <v>83</v>
      </c>
      <c r="D379" s="50" t="str">
        <f>IF(Gesamtüberblick!R30="","ND",Gesamtüberblick!R30)</f>
        <v>ND</v>
      </c>
      <c r="E379" t="s">
        <v>37</v>
      </c>
    </row>
    <row r="380" spans="1:5" x14ac:dyDescent="0.3">
      <c r="A380" s="23" t="s">
        <v>5</v>
      </c>
      <c r="B380" s="51" t="str">
        <f>Gesamtüberblick!$R$6</f>
        <v>Recycling</v>
      </c>
      <c r="C380" s="23" t="s">
        <v>85</v>
      </c>
      <c r="D380" s="50">
        <f>IF(Gesamtüberblick!R32="","ND",Gesamtüberblick!R32)</f>
        <v>1.6299999999999999E-2</v>
      </c>
      <c r="E380" t="s">
        <v>8</v>
      </c>
    </row>
    <row r="381" spans="1:5" x14ac:dyDescent="0.3">
      <c r="A381" s="23" t="s">
        <v>5</v>
      </c>
      <c r="B381" s="51" t="str">
        <f>Gesamtüberblick!$R$6</f>
        <v>Recycling</v>
      </c>
      <c r="C381" s="23" t="s">
        <v>86</v>
      </c>
      <c r="D381" s="50">
        <f>IF(Gesamtüberblick!R33="","ND",Gesamtüberblick!R33)</f>
        <v>3.1899999999999998E-2</v>
      </c>
      <c r="E381" t="s">
        <v>8</v>
      </c>
    </row>
    <row r="382" spans="1:5" x14ac:dyDescent="0.3">
      <c r="A382" s="23" t="s">
        <v>5</v>
      </c>
      <c r="B382" s="51" t="str">
        <f>Gesamtüberblick!$R$6</f>
        <v>Recycling</v>
      </c>
      <c r="C382" s="23" t="s">
        <v>74</v>
      </c>
      <c r="D382" s="50">
        <f>IF(Gesamtüberblick!R21="","ND",Gesamtüberblick!R21)</f>
        <v>0.91</v>
      </c>
      <c r="E382" t="s">
        <v>9</v>
      </c>
    </row>
    <row r="383" spans="1:5" x14ac:dyDescent="0.3">
      <c r="A383" s="23" t="s">
        <v>5</v>
      </c>
      <c r="B383" s="51" t="str">
        <f>Gesamtüberblick!$R$6</f>
        <v>Recycling</v>
      </c>
      <c r="C383" s="23" t="s">
        <v>75</v>
      </c>
      <c r="D383" s="50">
        <f>IF(Gesamtüberblick!R22="","ND",Gesamtüberblick!R22)</f>
        <v>0</v>
      </c>
      <c r="E383" t="s">
        <v>9</v>
      </c>
    </row>
    <row r="384" spans="1:5" x14ac:dyDescent="0.3">
      <c r="A384" s="23" t="s">
        <v>5</v>
      </c>
      <c r="B384" s="51" t="str">
        <f>Gesamtüberblick!$R$6</f>
        <v>Recycling</v>
      </c>
      <c r="C384" s="23" t="s">
        <v>81</v>
      </c>
      <c r="D384" s="50">
        <f>IF(Gesamtüberblick!R28="","ND",Gesamtüberblick!R28)</f>
        <v>0</v>
      </c>
      <c r="E384" t="s">
        <v>9</v>
      </c>
    </row>
    <row r="385" spans="1:9" x14ac:dyDescent="0.3">
      <c r="A385" s="23" t="s">
        <v>5</v>
      </c>
      <c r="B385" s="51" t="str">
        <f>Gesamtüberblick!$R$6</f>
        <v>Recycling</v>
      </c>
      <c r="C385" s="23" t="s">
        <v>139</v>
      </c>
      <c r="D385" s="50">
        <f>IF(Gesamtüberblick!R16="","ND",Gesamtüberblick!R16)</f>
        <v>0.152</v>
      </c>
      <c r="E385" t="s">
        <v>197</v>
      </c>
    </row>
    <row r="386" spans="1:9" x14ac:dyDescent="0.3">
      <c r="A386" s="23" t="s">
        <v>5</v>
      </c>
      <c r="B386" s="51" t="str">
        <f>Gesamtüberblick!$R$6</f>
        <v>Recycling</v>
      </c>
      <c r="C386" s="23" t="s">
        <v>137</v>
      </c>
      <c r="D386" s="50">
        <f>IF(Gesamtüberblick!R15="","ND",Gesamtüberblick!R15)</f>
        <v>1.3899999999999999E-2</v>
      </c>
      <c r="E386" t="s">
        <v>198</v>
      </c>
    </row>
    <row r="387" spans="1:9" x14ac:dyDescent="0.3">
      <c r="A387" s="23" t="s">
        <v>5</v>
      </c>
      <c r="B387" s="51" t="str">
        <f>Gesamtüberblick!$R$6</f>
        <v>Recycling</v>
      </c>
      <c r="C387" s="23" t="s">
        <v>135</v>
      </c>
      <c r="D387" s="50">
        <f>IF(Gesamtüberblick!R14="","ND",Gesamtüberblick!R14)</f>
        <v>1.0399999999999999E-4</v>
      </c>
      <c r="E387" t="s">
        <v>199</v>
      </c>
    </row>
    <row r="388" spans="1:9" x14ac:dyDescent="0.3">
      <c r="A388" s="23" t="s">
        <v>5</v>
      </c>
      <c r="B388" s="51" t="str">
        <f>Gesamtüberblick!$R$6</f>
        <v>Recycling</v>
      </c>
      <c r="C388" s="23" t="s">
        <v>90</v>
      </c>
      <c r="D388" s="50">
        <f>IF(Gesamtüberblick!R37="","ND",Gesamtüberblick!R37)</f>
        <v>10.7</v>
      </c>
      <c r="E388" t="s">
        <v>9</v>
      </c>
    </row>
    <row r="389" spans="1:9" x14ac:dyDescent="0.3">
      <c r="A389" s="23" t="s">
        <v>5</v>
      </c>
      <c r="B389" s="51" t="str">
        <f>Gesamtüberblick!$R$6</f>
        <v>Recycling</v>
      </c>
      <c r="C389" s="23" t="s">
        <v>91</v>
      </c>
      <c r="D389" s="50">
        <f>IF(Gesamtüberblick!R38="","ND",Gesamtüberblick!R38)</f>
        <v>26.9</v>
      </c>
      <c r="E389" t="s">
        <v>9</v>
      </c>
    </row>
    <row r="390" spans="1:9" x14ac:dyDescent="0.3">
      <c r="A390" s="23" t="s">
        <v>5</v>
      </c>
      <c r="B390" s="51" t="str">
        <f>Gesamtüberblick!$R$6</f>
        <v>Recycling</v>
      </c>
      <c r="C390" s="23" t="s">
        <v>84</v>
      </c>
      <c r="D390" s="50">
        <f>IF(Gesamtüberblick!R31="","ND",Gesamtüberblick!R31)</f>
        <v>-1.55E-2</v>
      </c>
      <c r="E390" t="s">
        <v>8</v>
      </c>
      <c r="H390" s="22"/>
      <c r="I390" s="22"/>
    </row>
    <row r="391" spans="1:9" x14ac:dyDescent="0.3">
      <c r="A391" s="23" t="s">
        <v>5</v>
      </c>
      <c r="B391" s="51" t="str">
        <f>Gesamtüberblick!$R$6</f>
        <v>Recycling</v>
      </c>
      <c r="C391" s="23" t="s">
        <v>96</v>
      </c>
      <c r="D391" s="50">
        <f>IF(Gesamtüberblick!R10="","ND",Gesamtüberblick!R10)</f>
        <v>0</v>
      </c>
      <c r="E391" t="s">
        <v>200</v>
      </c>
    </row>
    <row r="392" spans="1:9" x14ac:dyDescent="0.3">
      <c r="A392" s="23" t="s">
        <v>5</v>
      </c>
      <c r="B392" s="51" t="str">
        <f>Gesamtüberblick!$R$6</f>
        <v>Recycling</v>
      </c>
      <c r="C392" s="23" t="s">
        <v>97</v>
      </c>
      <c r="D392" s="50">
        <f>IF(Gesamtüberblick!R9="","ND",Gesamtüberblick!R9)</f>
        <v>4.68</v>
      </c>
      <c r="E392" t="s">
        <v>200</v>
      </c>
    </row>
    <row r="393" spans="1:9" x14ac:dyDescent="0.3">
      <c r="A393" s="23" t="s">
        <v>5</v>
      </c>
      <c r="B393" s="51" t="str">
        <f>Gesamtüberblick!$R$6</f>
        <v>Recycling</v>
      </c>
      <c r="C393" s="23" t="s">
        <v>131</v>
      </c>
      <c r="D393" s="50">
        <f>IF(Gesamtüberblick!R11="","ND",Gesamtüberblick!R11)</f>
        <v>2.9599999999999998E-4</v>
      </c>
      <c r="E393" t="s">
        <v>200</v>
      </c>
    </row>
    <row r="394" spans="1:9" x14ac:dyDescent="0.3">
      <c r="A394" s="23" t="s">
        <v>5</v>
      </c>
      <c r="B394" s="51" t="str">
        <f>Gesamtüberblick!$R$6</f>
        <v>Recycling</v>
      </c>
      <c r="C394" s="23" t="s">
        <v>87</v>
      </c>
      <c r="D394" s="50">
        <f>IF(Gesamtüberblick!R34="","ND",Gesamtüberblick!R34)</f>
        <v>2.23E-5</v>
      </c>
      <c r="E394" t="s">
        <v>8</v>
      </c>
    </row>
    <row r="395" spans="1:9" x14ac:dyDescent="0.3">
      <c r="A395" s="23" t="s">
        <v>5</v>
      </c>
      <c r="B395" s="51" t="str">
        <f>Gesamtüberblick!$R$6</f>
        <v>Recycling</v>
      </c>
      <c r="C395" s="23" t="s">
        <v>82</v>
      </c>
      <c r="D395" s="50">
        <f>IF(Gesamtüberblick!R29="","ND",Gesamtüberblick!R29)</f>
        <v>0</v>
      </c>
      <c r="E395" t="s">
        <v>9</v>
      </c>
    </row>
    <row r="396" spans="1:9" x14ac:dyDescent="0.3">
      <c r="A396" s="23" t="s">
        <v>5</v>
      </c>
      <c r="B396" s="51" t="str">
        <f>Gesamtüberblick!$R$6</f>
        <v>Recycling</v>
      </c>
      <c r="C396" s="23" t="s">
        <v>77</v>
      </c>
      <c r="D396" s="50">
        <f>IF(Gesamtüberblick!R24="","ND",Gesamtüberblick!R24)</f>
        <v>96.3</v>
      </c>
      <c r="E396" t="s">
        <v>9</v>
      </c>
    </row>
    <row r="397" spans="1:9" x14ac:dyDescent="0.3">
      <c r="A397" s="23" t="s">
        <v>5</v>
      </c>
      <c r="B397" s="51" t="str">
        <f>Gesamtüberblick!$R$6</f>
        <v>Recycling</v>
      </c>
      <c r="C397" s="23" t="s">
        <v>78</v>
      </c>
      <c r="D397" s="50">
        <f>IF(Gesamtüberblick!R25="","ND",Gesamtüberblick!R25)</f>
        <v>-96.2</v>
      </c>
      <c r="E397" t="s">
        <v>9</v>
      </c>
    </row>
    <row r="398" spans="1:9" x14ac:dyDescent="0.3">
      <c r="A398" s="23" t="s">
        <v>5</v>
      </c>
      <c r="B398" s="51" t="str">
        <f>Gesamtüberblick!$R$6</f>
        <v>Recycling</v>
      </c>
      <c r="C398" s="23" t="s">
        <v>143</v>
      </c>
      <c r="D398" s="50">
        <f>IF(Gesamtüberblick!R19="","ND",Gesamtüberblick!R19)</f>
        <v>43.8</v>
      </c>
      <c r="E398" t="s">
        <v>9</v>
      </c>
    </row>
    <row r="399" spans="1:9" x14ac:dyDescent="0.3">
      <c r="A399" s="23" t="s">
        <v>5</v>
      </c>
      <c r="B399" s="51" t="str">
        <f>Gesamtüberblick!$R$6</f>
        <v>Recycling</v>
      </c>
      <c r="C399" s="23" t="s">
        <v>142</v>
      </c>
      <c r="D399" s="50">
        <f>IF(Gesamtüberblick!R18="","ND",Gesamtüberblick!R18)</f>
        <v>2.04E-6</v>
      </c>
      <c r="E399" t="s">
        <v>201</v>
      </c>
    </row>
    <row r="400" spans="1:9" x14ac:dyDescent="0.3">
      <c r="A400" s="23" t="s">
        <v>5</v>
      </c>
      <c r="B400" s="51" t="str">
        <f>Gesamtüberblick!$R$6</f>
        <v>Recycling</v>
      </c>
      <c r="C400" s="23" t="s">
        <v>151</v>
      </c>
      <c r="D400" s="50">
        <f>IF(Gesamtüberblick!R42="","ND",Gesamtüberblick!R42)</f>
        <v>1.33E-8</v>
      </c>
      <c r="E400" t="s">
        <v>152</v>
      </c>
    </row>
    <row r="401" spans="1:5" x14ac:dyDescent="0.3">
      <c r="A401" s="23" t="s">
        <v>5</v>
      </c>
      <c r="B401" s="51" t="str">
        <f>Gesamtüberblick!$R$6</f>
        <v>Recycling</v>
      </c>
      <c r="C401" s="23" t="s">
        <v>153</v>
      </c>
      <c r="D401" s="50">
        <f>IF(Gesamtüberblick!R43="","ND",Gesamtüberblick!R43)</f>
        <v>7.1399999999999997E-9</v>
      </c>
      <c r="E401" t="s">
        <v>152</v>
      </c>
    </row>
    <row r="402" spans="1:5" x14ac:dyDescent="0.3">
      <c r="A402" s="23" t="s">
        <v>5</v>
      </c>
      <c r="B402" s="51" t="str">
        <f>Gesamtüberblick!$R$6</f>
        <v>Recycling</v>
      </c>
      <c r="C402" s="23" t="s">
        <v>149</v>
      </c>
      <c r="D402" s="50">
        <f>IF(Gesamtüberblick!R41="","ND",Gesamtüberblick!R41)</f>
        <v>6.55</v>
      </c>
      <c r="E402" t="s">
        <v>150</v>
      </c>
    </row>
    <row r="403" spans="1:5" x14ac:dyDescent="0.3">
      <c r="A403" s="23" t="s">
        <v>5</v>
      </c>
      <c r="B403" s="51" t="str">
        <f>Gesamtüberblick!$R$6</f>
        <v>Recycling</v>
      </c>
      <c r="C403" s="23" t="s">
        <v>148</v>
      </c>
      <c r="D403" s="50">
        <f>IF(Gesamtüberblick!R40="","ND",Gesamtüberblick!R40)</f>
        <v>5.2299999999999999E-2</v>
      </c>
      <c r="E403" t="s">
        <v>202</v>
      </c>
    </row>
    <row r="404" spans="1:5" x14ac:dyDescent="0.3">
      <c r="A404" s="23" t="s">
        <v>5</v>
      </c>
      <c r="B404" s="51" t="str">
        <f>Gesamtüberblick!$R$6</f>
        <v>Recycling</v>
      </c>
      <c r="C404" s="23" t="s">
        <v>154</v>
      </c>
      <c r="D404" s="50">
        <f>IF(Gesamtüberblick!R44="","ND",Gesamtüberblick!R44)</f>
        <v>4.07</v>
      </c>
      <c r="E404" t="s">
        <v>203</v>
      </c>
    </row>
    <row r="405" spans="1:5" x14ac:dyDescent="0.3">
      <c r="A405" s="23" t="s">
        <v>5</v>
      </c>
      <c r="B405" s="51" t="str">
        <f>Gesamtüberblick!$R$6</f>
        <v>Recycling</v>
      </c>
      <c r="C405" s="23" t="s">
        <v>146</v>
      </c>
      <c r="D405" s="50">
        <f>IF(Gesamtüberblick!R39="","ND",Gesamtüberblick!R39)</f>
        <v>8.4799999999999997E-7</v>
      </c>
      <c r="E405" t="s">
        <v>204</v>
      </c>
    </row>
    <row r="406" spans="1:5" x14ac:dyDescent="0.3">
      <c r="A406" s="23" t="s">
        <v>5</v>
      </c>
      <c r="B406" s="51" t="str">
        <f>Gesamtüberblick!$R$6</f>
        <v>Recycling</v>
      </c>
      <c r="C406" s="23" t="s">
        <v>89</v>
      </c>
      <c r="D406" s="50">
        <f>IF(Gesamtüberblick!R36="","ND",Gesamtüberblick!R36)</f>
        <v>0</v>
      </c>
      <c r="E406" t="s">
        <v>8</v>
      </c>
    </row>
    <row r="407" spans="1:5" x14ac:dyDescent="0.3">
      <c r="A407" s="23" t="s">
        <v>5</v>
      </c>
      <c r="B407" s="51" t="str">
        <f>Gesamtüberblick!$R$6</f>
        <v>Recycling</v>
      </c>
      <c r="C407" s="23" t="s">
        <v>88</v>
      </c>
      <c r="D407" s="50">
        <f>IF(Gesamtüberblick!R35="","ND",Gesamtüberblick!R35)</f>
        <v>0</v>
      </c>
      <c r="E407" t="s">
        <v>8</v>
      </c>
    </row>
    <row r="408" spans="1:5" x14ac:dyDescent="0.3">
      <c r="A408" s="23" t="s">
        <v>5</v>
      </c>
      <c r="B408" s="51" t="str">
        <f>Gesamtüberblick!$R$6</f>
        <v>Recycling</v>
      </c>
      <c r="C408" s="23" t="s">
        <v>133</v>
      </c>
      <c r="D408" s="50">
        <f>IF(Gesamtüberblick!R13="","ND",Gesamtüberblick!R13)</f>
        <v>0.03</v>
      </c>
      <c r="E408" t="s">
        <v>205</v>
      </c>
    </row>
    <row r="409" spans="1:5" x14ac:dyDescent="0.3">
      <c r="A409" s="23" t="s">
        <v>5</v>
      </c>
      <c r="B409" s="51" t="str">
        <f>Gesamtüberblick!$R$6</f>
        <v>Recycling</v>
      </c>
      <c r="C409" s="23" t="s">
        <v>144</v>
      </c>
      <c r="D409" s="50">
        <f>IF(Gesamtüberblick!R20="","ND",Gesamtüberblick!R20)</f>
        <v>0.10199999999999999</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Recycling</v>
      </c>
      <c r="C444" s="23" t="s">
        <v>132</v>
      </c>
      <c r="D444" s="50">
        <f>IF(Gesamtüberblick!S12="","ND",Gesamtüberblick!S12)</f>
        <v>3.9300000000000003E-9</v>
      </c>
      <c r="E444" t="s">
        <v>195</v>
      </c>
    </row>
    <row r="445" spans="1:5" x14ac:dyDescent="0.3">
      <c r="A445" s="23" t="s">
        <v>6</v>
      </c>
      <c r="B445" s="51" t="str">
        <f>Gesamtüberblick!$S$6</f>
        <v>Recycling</v>
      </c>
      <c r="C445" s="23" t="s">
        <v>194</v>
      </c>
      <c r="D445" s="50">
        <f>IF(Gesamtüberblick!S17="","ND",Gesamtüberblick!S17)</f>
        <v>1.3600000000000001E-3</v>
      </c>
      <c r="E445" t="s">
        <v>196</v>
      </c>
    </row>
    <row r="446" spans="1:5" x14ac:dyDescent="0.3">
      <c r="A446" s="23" t="s">
        <v>6</v>
      </c>
      <c r="B446" s="51" t="str">
        <f>Gesamtüberblick!$S$6</f>
        <v>Recycling</v>
      </c>
      <c r="C446" s="23" t="s">
        <v>80</v>
      </c>
      <c r="D446" s="50">
        <f>IF(Gesamtüberblick!S27="","ND",Gesamtüberblick!S27)</f>
        <v>0</v>
      </c>
      <c r="E446" t="s">
        <v>8</v>
      </c>
    </row>
    <row r="447" spans="1:5" x14ac:dyDescent="0.3">
      <c r="A447" s="23" t="s">
        <v>6</v>
      </c>
      <c r="B447" s="51" t="str">
        <f>Gesamtüberblick!$S$6</f>
        <v>Recycling</v>
      </c>
      <c r="C447" s="23" t="s">
        <v>83</v>
      </c>
      <c r="D447" s="50" t="str">
        <f>IF(Gesamtüberblick!S30="","ND",Gesamtüberblick!S30)</f>
        <v>ND</v>
      </c>
      <c r="E447" t="s">
        <v>37</v>
      </c>
    </row>
    <row r="448" spans="1:5" x14ac:dyDescent="0.3">
      <c r="A448" s="23" t="s">
        <v>6</v>
      </c>
      <c r="B448" s="51" t="str">
        <f>Gesamtüberblick!$S$6</f>
        <v>Recycling</v>
      </c>
      <c r="C448" s="23" t="s">
        <v>85</v>
      </c>
      <c r="D448" s="50">
        <f>IF(Gesamtüberblick!S32="","ND",Gesamtüberblick!S32)</f>
        <v>20.100000000000001</v>
      </c>
      <c r="E448" t="s">
        <v>8</v>
      </c>
    </row>
    <row r="449" spans="1:5" x14ac:dyDescent="0.3">
      <c r="A449" s="23" t="s">
        <v>6</v>
      </c>
      <c r="B449" s="51" t="str">
        <f>Gesamtüberblick!$S$6</f>
        <v>Recycling</v>
      </c>
      <c r="C449" s="23" t="s">
        <v>86</v>
      </c>
      <c r="D449" s="50">
        <f>IF(Gesamtüberblick!S33="","ND",Gesamtüberblick!S33)</f>
        <v>1.13E-6</v>
      </c>
      <c r="E449" t="s">
        <v>8</v>
      </c>
    </row>
    <row r="450" spans="1:5" x14ac:dyDescent="0.3">
      <c r="A450" s="23" t="s">
        <v>6</v>
      </c>
      <c r="B450" s="51" t="str">
        <f>Gesamtüberblick!$S$6</f>
        <v>Recycling</v>
      </c>
      <c r="C450" s="23" t="s">
        <v>74</v>
      </c>
      <c r="D450" s="50">
        <f>IF(Gesamtüberblick!S21="","ND",Gesamtüberblick!S21)</f>
        <v>5.2499999999999998E-2</v>
      </c>
      <c r="E450" t="s">
        <v>9</v>
      </c>
    </row>
    <row r="451" spans="1:5" x14ac:dyDescent="0.3">
      <c r="A451" s="23" t="s">
        <v>6</v>
      </c>
      <c r="B451" s="51" t="str">
        <f>Gesamtüberblick!$S$6</f>
        <v>Recycling</v>
      </c>
      <c r="C451" s="23" t="s">
        <v>75</v>
      </c>
      <c r="D451" s="50">
        <f>IF(Gesamtüberblick!S22="","ND",Gesamtüberblick!S22)</f>
        <v>0</v>
      </c>
      <c r="E451" t="s">
        <v>9</v>
      </c>
    </row>
    <row r="452" spans="1:5" x14ac:dyDescent="0.3">
      <c r="A452" s="23" t="s">
        <v>6</v>
      </c>
      <c r="B452" s="51" t="str">
        <f>Gesamtüberblick!$S$6</f>
        <v>Recycling</v>
      </c>
      <c r="C452" s="23" t="s">
        <v>81</v>
      </c>
      <c r="D452" s="50">
        <f>IF(Gesamtüberblick!S28="","ND",Gesamtüberblick!S28)</f>
        <v>0</v>
      </c>
      <c r="E452" t="s">
        <v>9</v>
      </c>
    </row>
    <row r="453" spans="1:5" x14ac:dyDescent="0.3">
      <c r="A453" s="23" t="s">
        <v>6</v>
      </c>
      <c r="B453" s="51" t="str">
        <f>Gesamtüberblick!$S$6</f>
        <v>Recycling</v>
      </c>
      <c r="C453" s="23" t="s">
        <v>139</v>
      </c>
      <c r="D453" s="50">
        <f>IF(Gesamtüberblick!S16="","ND",Gesamtüberblick!S16)</f>
        <v>3.4499999999999999E-3</v>
      </c>
      <c r="E453" t="s">
        <v>197</v>
      </c>
    </row>
    <row r="454" spans="1:5" x14ac:dyDescent="0.3">
      <c r="A454" s="23" t="s">
        <v>6</v>
      </c>
      <c r="B454" s="51" t="str">
        <f>Gesamtüberblick!$S$6</f>
        <v>Recycling</v>
      </c>
      <c r="C454" s="23" t="s">
        <v>137</v>
      </c>
      <c r="D454" s="50">
        <f>IF(Gesamtüberblick!S15="","ND",Gesamtüberblick!S15)</f>
        <v>3.21E-4</v>
      </c>
      <c r="E454" t="s">
        <v>198</v>
      </c>
    </row>
    <row r="455" spans="1:5" x14ac:dyDescent="0.3">
      <c r="A455" s="23" t="s">
        <v>6</v>
      </c>
      <c r="B455" s="51" t="str">
        <f>Gesamtüberblick!$S$6</f>
        <v>Recycling</v>
      </c>
      <c r="C455" s="23" t="s">
        <v>135</v>
      </c>
      <c r="D455" s="50">
        <f>IF(Gesamtüberblick!S14="","ND",Gesamtüberblick!S14)</f>
        <v>5.5799999999999999E-6</v>
      </c>
      <c r="E455" t="s">
        <v>199</v>
      </c>
    </row>
    <row r="456" spans="1:5" x14ac:dyDescent="0.3">
      <c r="A456" s="23" t="s">
        <v>6</v>
      </c>
      <c r="B456" s="51" t="str">
        <f>Gesamtüberblick!$S$6</f>
        <v>Recycling</v>
      </c>
      <c r="C456" s="23" t="s">
        <v>90</v>
      </c>
      <c r="D456" s="50">
        <f>IF(Gesamtüberblick!S37="","ND",Gesamtüberblick!S37)</f>
        <v>0</v>
      </c>
      <c r="E456" t="s">
        <v>9</v>
      </c>
    </row>
    <row r="457" spans="1:5" x14ac:dyDescent="0.3">
      <c r="A457" s="23" t="s">
        <v>6</v>
      </c>
      <c r="B457" s="51" t="str">
        <f>Gesamtüberblick!$S$6</f>
        <v>Recycling</v>
      </c>
      <c r="C457" s="23" t="s">
        <v>91</v>
      </c>
      <c r="D457" s="50">
        <f>IF(Gesamtüberblick!S38="","ND",Gesamtüberblick!S38)</f>
        <v>0</v>
      </c>
      <c r="E457" t="s">
        <v>9</v>
      </c>
    </row>
    <row r="458" spans="1:5" x14ac:dyDescent="0.3">
      <c r="A458" s="23" t="s">
        <v>6</v>
      </c>
      <c r="B458" s="51" t="str">
        <f>Gesamtüberblick!$S$6</f>
        <v>Recycling</v>
      </c>
      <c r="C458" s="23" t="s">
        <v>84</v>
      </c>
      <c r="D458" s="50">
        <f>IF(Gesamtüberblick!S31="","ND",Gesamtüberblick!S31)</f>
        <v>1.4399999999999999E-5</v>
      </c>
      <c r="E458" t="s">
        <v>8</v>
      </c>
    </row>
    <row r="459" spans="1:5" x14ac:dyDescent="0.3">
      <c r="A459" s="23" t="s">
        <v>6</v>
      </c>
      <c r="B459" s="51" t="str">
        <f>Gesamtüberblick!$S$6</f>
        <v>Recycling</v>
      </c>
      <c r="C459" s="23" t="s">
        <v>96</v>
      </c>
      <c r="D459" s="50">
        <f>IF(Gesamtüberblick!S10="","ND",Gesamtüberblick!S10)</f>
        <v>0</v>
      </c>
      <c r="E459" t="s">
        <v>200</v>
      </c>
    </row>
    <row r="460" spans="1:5" x14ac:dyDescent="0.3">
      <c r="A460" s="23" t="s">
        <v>6</v>
      </c>
      <c r="B460" s="51" t="str">
        <f>Gesamtüberblick!$S$6</f>
        <v>Recycling</v>
      </c>
      <c r="C460" s="23" t="s">
        <v>97</v>
      </c>
      <c r="D460" s="50">
        <f>IF(Gesamtüberblick!S9="","ND",Gesamtüberblick!S9)</f>
        <v>6.3700000000000007E-2</v>
      </c>
      <c r="E460" t="s">
        <v>200</v>
      </c>
    </row>
    <row r="461" spans="1:5" x14ac:dyDescent="0.3">
      <c r="A461" s="23" t="s">
        <v>6</v>
      </c>
      <c r="B461" s="51" t="str">
        <f>Gesamtüberblick!$S$6</f>
        <v>Recycling</v>
      </c>
      <c r="C461" s="23" t="s">
        <v>131</v>
      </c>
      <c r="D461" s="50">
        <f>IF(Gesamtüberblick!S11="","ND",Gesamtüberblick!S11)</f>
        <v>2.4600000000000002E-5</v>
      </c>
      <c r="E461" t="s">
        <v>200</v>
      </c>
    </row>
    <row r="462" spans="1:5" x14ac:dyDescent="0.3">
      <c r="A462" s="23" t="s">
        <v>6</v>
      </c>
      <c r="B462" s="51" t="str">
        <f>Gesamtüberblick!$S$6</f>
        <v>Recycling</v>
      </c>
      <c r="C462" s="23" t="s">
        <v>87</v>
      </c>
      <c r="D462" s="50">
        <f>IF(Gesamtüberblick!S34="","ND",Gesamtüberblick!S34)</f>
        <v>0</v>
      </c>
      <c r="E462" t="s">
        <v>8</v>
      </c>
    </row>
    <row r="463" spans="1:5" x14ac:dyDescent="0.3">
      <c r="A463" s="23" t="s">
        <v>6</v>
      </c>
      <c r="B463" s="51" t="str">
        <f>Gesamtüberblick!$S$6</f>
        <v>Recycling</v>
      </c>
      <c r="C463" s="23" t="s">
        <v>82</v>
      </c>
      <c r="D463" s="50">
        <f>IF(Gesamtüberblick!S29="","ND",Gesamtüberblick!S29)</f>
        <v>0</v>
      </c>
      <c r="E463" t="s">
        <v>9</v>
      </c>
    </row>
    <row r="464" spans="1:5" x14ac:dyDescent="0.3">
      <c r="A464" s="23" t="s">
        <v>6</v>
      </c>
      <c r="B464" s="51" t="str">
        <f>Gesamtüberblick!$S$6</f>
        <v>Recycling</v>
      </c>
      <c r="C464" s="23" t="s">
        <v>77</v>
      </c>
      <c r="D464" s="50">
        <f>IF(Gesamtüberblick!S24="","ND",Gesamtüberblick!S24)</f>
        <v>2.9</v>
      </c>
      <c r="E464" t="s">
        <v>9</v>
      </c>
    </row>
    <row r="465" spans="1:5" x14ac:dyDescent="0.3">
      <c r="A465" s="23" t="s">
        <v>6</v>
      </c>
      <c r="B465" s="51" t="str">
        <f>Gesamtüberblick!$S$6</f>
        <v>Recycling</v>
      </c>
      <c r="C465" s="23" t="s">
        <v>78</v>
      </c>
      <c r="D465" s="50">
        <f>IF(Gesamtüberblick!S25="","ND",Gesamtüberblick!S25)</f>
        <v>0</v>
      </c>
      <c r="E465" t="s">
        <v>9</v>
      </c>
    </row>
    <row r="466" spans="1:5" x14ac:dyDescent="0.3">
      <c r="A466" s="23" t="s">
        <v>6</v>
      </c>
      <c r="B466" s="51" t="str">
        <f>Gesamtüberblick!$S$6</f>
        <v>Recycling</v>
      </c>
      <c r="C466" s="23" t="s">
        <v>143</v>
      </c>
      <c r="D466" s="50">
        <f>IF(Gesamtüberblick!S19="","ND",Gesamtüberblick!S19)</f>
        <v>2.9</v>
      </c>
      <c r="E466" t="s">
        <v>9</v>
      </c>
    </row>
    <row r="467" spans="1:5" x14ac:dyDescent="0.3">
      <c r="A467" s="23" t="s">
        <v>6</v>
      </c>
      <c r="B467" s="51" t="str">
        <f>Gesamtüberblick!$S$6</f>
        <v>Recycling</v>
      </c>
      <c r="C467" s="23" t="s">
        <v>142</v>
      </c>
      <c r="D467" s="50">
        <f>IF(Gesamtüberblick!S18="","ND",Gesamtüberblick!S18)</f>
        <v>1.24E-7</v>
      </c>
      <c r="E467" t="s">
        <v>201</v>
      </c>
    </row>
    <row r="468" spans="1:5" x14ac:dyDescent="0.3">
      <c r="A468" s="23" t="s">
        <v>6</v>
      </c>
      <c r="B468" s="51" t="str">
        <f>Gesamtüberblick!$S$6</f>
        <v>Recycling</v>
      </c>
      <c r="C468" s="23" t="s">
        <v>151</v>
      </c>
      <c r="D468" s="50">
        <f>IF(Gesamtüberblick!S42="","ND",Gesamtüberblick!S42)</f>
        <v>6.6200000000000001E-11</v>
      </c>
      <c r="E468" t="s">
        <v>152</v>
      </c>
    </row>
    <row r="469" spans="1:5" x14ac:dyDescent="0.3">
      <c r="A469" s="23" t="s">
        <v>6</v>
      </c>
      <c r="B469" s="51" t="str">
        <f>Gesamtüberblick!$S$6</f>
        <v>Recycling</v>
      </c>
      <c r="C469" s="23" t="s">
        <v>153</v>
      </c>
      <c r="D469" s="50">
        <f>IF(Gesamtüberblick!S43="","ND",Gesamtüberblick!S43)</f>
        <v>5.09E-10</v>
      </c>
      <c r="E469" t="s">
        <v>152</v>
      </c>
    </row>
    <row r="470" spans="1:5" x14ac:dyDescent="0.3">
      <c r="A470" s="23" t="s">
        <v>6</v>
      </c>
      <c r="B470" s="51" t="str">
        <f>Gesamtüberblick!$S$6</f>
        <v>Recycling</v>
      </c>
      <c r="C470" s="23" t="s">
        <v>149</v>
      </c>
      <c r="D470" s="50">
        <f>IF(Gesamtüberblick!S41="","ND",Gesamtüberblick!S41)</f>
        <v>1.18</v>
      </c>
      <c r="E470" t="s">
        <v>150</v>
      </c>
    </row>
    <row r="471" spans="1:5" x14ac:dyDescent="0.3">
      <c r="A471" s="23" t="s">
        <v>6</v>
      </c>
      <c r="B471" s="51" t="str">
        <f>Gesamtüberblick!$S$6</f>
        <v>Recycling</v>
      </c>
      <c r="C471" s="23" t="s">
        <v>148</v>
      </c>
      <c r="D471" s="50">
        <f>IF(Gesamtüberblick!S40="","ND",Gesamtüberblick!S40)</f>
        <v>2.7100000000000002E-3</v>
      </c>
      <c r="E471" t="s">
        <v>202</v>
      </c>
    </row>
    <row r="472" spans="1:5" x14ac:dyDescent="0.3">
      <c r="A472" s="23" t="s">
        <v>6</v>
      </c>
      <c r="B472" s="51" t="str">
        <f>Gesamtüberblick!$S$6</f>
        <v>Recycling</v>
      </c>
      <c r="C472" s="23" t="s">
        <v>154</v>
      </c>
      <c r="D472" s="50">
        <f>IF(Gesamtüberblick!S44="","ND",Gesamtüberblick!S44)</f>
        <v>5.98</v>
      </c>
      <c r="E472" t="s">
        <v>203</v>
      </c>
    </row>
    <row r="473" spans="1:5" x14ac:dyDescent="0.3">
      <c r="A473" s="23" t="s">
        <v>6</v>
      </c>
      <c r="B473" s="51" t="str">
        <f>Gesamtüberblick!$S$6</f>
        <v>Recycling</v>
      </c>
      <c r="C473" s="23" t="s">
        <v>146</v>
      </c>
      <c r="D473" s="50">
        <f>IF(Gesamtüberblick!S39="","ND",Gesamtüberblick!S39)</f>
        <v>1.8600000000000001E-8</v>
      </c>
      <c r="E473" t="s">
        <v>204</v>
      </c>
    </row>
    <row r="474" spans="1:5" x14ac:dyDescent="0.3">
      <c r="A474" s="23" t="s">
        <v>6</v>
      </c>
      <c r="B474" s="51" t="str">
        <f>Gesamtüberblick!$S$6</f>
        <v>Recycling</v>
      </c>
      <c r="C474" s="23" t="s">
        <v>89</v>
      </c>
      <c r="D474" s="50">
        <f>IF(Gesamtüberblick!S36="","ND",Gesamtüberblick!S36)</f>
        <v>0</v>
      </c>
      <c r="E474" t="s">
        <v>8</v>
      </c>
    </row>
    <row r="475" spans="1:5" x14ac:dyDescent="0.3">
      <c r="A475" s="23" t="s">
        <v>6</v>
      </c>
      <c r="B475" s="51" t="str">
        <f>Gesamtüberblick!$S$6</f>
        <v>Recycling</v>
      </c>
      <c r="C475" s="23" t="s">
        <v>88</v>
      </c>
      <c r="D475" s="50">
        <f>IF(Gesamtüberblick!S35="","ND",Gesamtüberblick!S35)</f>
        <v>0</v>
      </c>
      <c r="E475" t="s">
        <v>8</v>
      </c>
    </row>
    <row r="476" spans="1:5" x14ac:dyDescent="0.3">
      <c r="A476" s="23" t="s">
        <v>6</v>
      </c>
      <c r="B476" s="51" t="str">
        <f>Gesamtüberblick!$S$6</f>
        <v>Recycling</v>
      </c>
      <c r="C476" s="23" t="s">
        <v>133</v>
      </c>
      <c r="D476" s="50">
        <f>IF(Gesamtüberblick!S13="","ND",Gesamtüberblick!S13)</f>
        <v>7.4299999999999995E-4</v>
      </c>
      <c r="E476" t="s">
        <v>205</v>
      </c>
    </row>
    <row r="477" spans="1:5" x14ac:dyDescent="0.3">
      <c r="A477" s="23" t="s">
        <v>6</v>
      </c>
      <c r="B477" s="51" t="str">
        <f>Gesamtüberblick!$S$6</f>
        <v>Recycling</v>
      </c>
      <c r="C477" s="23" t="s">
        <v>144</v>
      </c>
      <c r="D477" s="50">
        <f>IF(Gesamtüberblick!S20="","ND",Gesamtüberblick!S20)</f>
        <v>1.6899999999999998E-2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Recycling</v>
      </c>
      <c r="C512" s="23" t="s">
        <v>132</v>
      </c>
      <c r="D512" s="50">
        <f>IF(Gesamtüberblick!V12="","ND",Gesamtüberblick!V12)</f>
        <v>-1.5200000000000001E-7</v>
      </c>
      <c r="E512" s="23" t="s">
        <v>195</v>
      </c>
    </row>
    <row r="513" spans="1:5" x14ac:dyDescent="0.3">
      <c r="A513" s="23" t="s">
        <v>101</v>
      </c>
      <c r="B513" s="51" t="str">
        <f>Gesamtüberblick!$V$6</f>
        <v>Recycling</v>
      </c>
      <c r="C513" s="23" t="s">
        <v>194</v>
      </c>
      <c r="D513" s="50">
        <f>IF(Gesamtüberblick!V17="","ND",Gesamtüberblick!V17)</f>
        <v>-8.5300000000000001E-2</v>
      </c>
      <c r="E513" s="23" t="s">
        <v>196</v>
      </c>
    </row>
    <row r="514" spans="1:5" x14ac:dyDescent="0.3">
      <c r="A514" s="23" t="s">
        <v>101</v>
      </c>
      <c r="B514" s="51" t="str">
        <f>Gesamtüberblick!$V$6</f>
        <v>Recycling</v>
      </c>
      <c r="C514" s="23" t="s">
        <v>80</v>
      </c>
      <c r="D514" s="50">
        <f>IF(Gesamtüberblick!V27="","ND",Gesamtüberblick!V27)</f>
        <v>0</v>
      </c>
      <c r="E514" s="23" t="s">
        <v>8</v>
      </c>
    </row>
    <row r="515" spans="1:5" x14ac:dyDescent="0.3">
      <c r="A515" s="23" t="s">
        <v>101</v>
      </c>
      <c r="B515" s="51" t="str">
        <f>Gesamtüberblick!$V$6</f>
        <v>Recycling</v>
      </c>
      <c r="C515" s="23" t="s">
        <v>83</v>
      </c>
      <c r="D515" s="50" t="str">
        <f>IF(Gesamtüberblick!V30="","ND",Gesamtüberblick!V30)</f>
        <v>ND</v>
      </c>
      <c r="E515" s="23" t="s">
        <v>37</v>
      </c>
    </row>
    <row r="516" spans="1:5" x14ac:dyDescent="0.3">
      <c r="A516" s="23" t="s">
        <v>101</v>
      </c>
      <c r="B516" s="51" t="str">
        <f>Gesamtüberblick!$V$6</f>
        <v>Recycling</v>
      </c>
      <c r="C516" s="23" t="s">
        <v>85</v>
      </c>
      <c r="D516" s="50">
        <f>IF(Gesamtüberblick!V32="","ND",Gesamtüberblick!V32)</f>
        <v>-1.49</v>
      </c>
      <c r="E516" s="23" t="s">
        <v>8</v>
      </c>
    </row>
    <row r="517" spans="1:5" x14ac:dyDescent="0.3">
      <c r="A517" s="23" t="s">
        <v>101</v>
      </c>
      <c r="B517" s="51" t="str">
        <f>Gesamtüberblick!$V$6</f>
        <v>Recycling</v>
      </c>
      <c r="C517" s="23" t="s">
        <v>86</v>
      </c>
      <c r="D517" s="50">
        <f>IF(Gesamtüberblick!V33="","ND",Gesamtüberblick!V33)</f>
        <v>-4.4200000000000001E-4</v>
      </c>
      <c r="E517" s="23" t="s">
        <v>8</v>
      </c>
    </row>
    <row r="518" spans="1:5" x14ac:dyDescent="0.3">
      <c r="A518" s="23" t="s">
        <v>101</v>
      </c>
      <c r="B518" s="51" t="str">
        <f>Gesamtüberblick!$V$6</f>
        <v>Recycling</v>
      </c>
      <c r="C518" s="23" t="s">
        <v>74</v>
      </c>
      <c r="D518" s="50">
        <f>IF(Gesamtüberblick!V21="","ND",Gesamtüberblick!V21)</f>
        <v>-24.5</v>
      </c>
      <c r="E518" s="23" t="s">
        <v>9</v>
      </c>
    </row>
    <row r="519" spans="1:5" x14ac:dyDescent="0.3">
      <c r="A519" s="23" t="s">
        <v>101</v>
      </c>
      <c r="B519" s="51" t="str">
        <f>Gesamtüberblick!$V$6</f>
        <v>Recycling</v>
      </c>
      <c r="C519" s="23" t="s">
        <v>75</v>
      </c>
      <c r="D519" s="50">
        <f>IF(Gesamtüberblick!V22="","ND",Gesamtüberblick!V22)</f>
        <v>0</v>
      </c>
      <c r="E519" s="23" t="s">
        <v>9</v>
      </c>
    </row>
    <row r="520" spans="1:5" x14ac:dyDescent="0.3">
      <c r="A520" s="23" t="s">
        <v>101</v>
      </c>
      <c r="B520" s="51" t="str">
        <f>Gesamtüberblick!$V$6</f>
        <v>Recycling</v>
      </c>
      <c r="C520" s="23" t="s">
        <v>81</v>
      </c>
      <c r="D520" s="50">
        <f>IF(Gesamtüberblick!V28="","ND",Gesamtüberblick!V28)</f>
        <v>0</v>
      </c>
      <c r="E520" s="23" t="s">
        <v>9</v>
      </c>
    </row>
    <row r="521" spans="1:5" x14ac:dyDescent="0.3">
      <c r="A521" s="23" t="s">
        <v>101</v>
      </c>
      <c r="B521" s="51" t="str">
        <f>Gesamtüberblick!$V$6</f>
        <v>Recycling</v>
      </c>
      <c r="C521" s="23" t="s">
        <v>139</v>
      </c>
      <c r="D521" s="50">
        <f>IF(Gesamtüberblick!V16="","ND",Gesamtüberblick!V16)</f>
        <v>-0.27400000000000002</v>
      </c>
      <c r="E521" s="23" t="s">
        <v>197</v>
      </c>
    </row>
    <row r="522" spans="1:5" x14ac:dyDescent="0.3">
      <c r="A522" s="23" t="s">
        <v>101</v>
      </c>
      <c r="B522" s="51" t="str">
        <f>Gesamtüberblick!$V$6</f>
        <v>Recycling</v>
      </c>
      <c r="C522" s="23" t="s">
        <v>137</v>
      </c>
      <c r="D522" s="50">
        <f>IF(Gesamtüberblick!V15="","ND",Gesamtüberblick!V15)</f>
        <v>-2.3400000000000001E-2</v>
      </c>
      <c r="E522" s="23" t="s">
        <v>198</v>
      </c>
    </row>
    <row r="523" spans="1:5" x14ac:dyDescent="0.3">
      <c r="A523" s="23" t="s">
        <v>101</v>
      </c>
      <c r="B523" s="51" t="str">
        <f>Gesamtüberblick!$V$6</f>
        <v>Recycling</v>
      </c>
      <c r="C523" s="23" t="s">
        <v>135</v>
      </c>
      <c r="D523" s="50">
        <f>IF(Gesamtüberblick!V14="","ND",Gesamtüberblick!V14)</f>
        <v>-9.75E-3</v>
      </c>
      <c r="E523" s="23" t="s">
        <v>199</v>
      </c>
    </row>
    <row r="524" spans="1:5" x14ac:dyDescent="0.3">
      <c r="A524" s="23" t="s">
        <v>101</v>
      </c>
      <c r="B524" s="51" t="str">
        <f>Gesamtüberblick!$V$6</f>
        <v>Recycling</v>
      </c>
      <c r="C524" s="23" t="s">
        <v>90</v>
      </c>
      <c r="D524" s="50">
        <f>IF(Gesamtüberblick!V37="","ND",Gesamtüberblick!V37)</f>
        <v>0</v>
      </c>
      <c r="E524" s="23" t="s">
        <v>9</v>
      </c>
    </row>
    <row r="525" spans="1:5" x14ac:dyDescent="0.3">
      <c r="A525" s="23" t="s">
        <v>101</v>
      </c>
      <c r="B525" s="51" t="str">
        <f>Gesamtüberblick!$V$6</f>
        <v>Recycling</v>
      </c>
      <c r="C525" s="23" t="s">
        <v>91</v>
      </c>
      <c r="D525" s="50">
        <f>IF(Gesamtüberblick!V38="","ND",Gesamtüberblick!V38)</f>
        <v>0</v>
      </c>
      <c r="E525" s="23" t="s">
        <v>9</v>
      </c>
    </row>
    <row r="526" spans="1:5" x14ac:dyDescent="0.3">
      <c r="A526" s="23" t="s">
        <v>101</v>
      </c>
      <c r="B526" s="51" t="str">
        <f>Gesamtüberblick!$V$6</f>
        <v>Recycling</v>
      </c>
      <c r="C526" s="23" t="s">
        <v>84</v>
      </c>
      <c r="D526" s="50">
        <f>IF(Gesamtüberblick!V31="","ND",Gesamtüberblick!V31)</f>
        <v>-2.2799999999999999E-3</v>
      </c>
      <c r="E526" s="23" t="s">
        <v>8</v>
      </c>
    </row>
    <row r="527" spans="1:5" x14ac:dyDescent="0.3">
      <c r="A527" s="23" t="s">
        <v>101</v>
      </c>
      <c r="B527" s="51" t="str">
        <f>Gesamtüberblick!$V$6</f>
        <v>Recycling</v>
      </c>
      <c r="C527" s="23" t="s">
        <v>96</v>
      </c>
      <c r="D527" s="50">
        <f>IF(Gesamtüberblick!V10="","ND",Gesamtüberblick!V10)</f>
        <v>0</v>
      </c>
      <c r="E527" s="23" t="s">
        <v>200</v>
      </c>
    </row>
    <row r="528" spans="1:5" x14ac:dyDescent="0.3">
      <c r="A528" s="23" t="s">
        <v>101</v>
      </c>
      <c r="B528" s="51" t="str">
        <f>Gesamtüberblick!$V$6</f>
        <v>Recycling</v>
      </c>
      <c r="C528" s="23" t="s">
        <v>97</v>
      </c>
      <c r="D528" s="50">
        <f>IF(Gesamtüberblick!V9="","ND",Gesamtüberblick!V9)</f>
        <v>-23.9</v>
      </c>
      <c r="E528" s="23" t="s">
        <v>200</v>
      </c>
    </row>
    <row r="529" spans="1:5" x14ac:dyDescent="0.3">
      <c r="A529" s="23" t="s">
        <v>101</v>
      </c>
      <c r="B529" s="51" t="str">
        <f>Gesamtüberblick!$V$6</f>
        <v>Recycling</v>
      </c>
      <c r="C529" s="23" t="s">
        <v>131</v>
      </c>
      <c r="D529" s="50">
        <f>IF(Gesamtüberblick!V11="","ND",Gesamtüberblick!V11)</f>
        <v>-7.8200000000000006E-3</v>
      </c>
      <c r="E529" s="23" t="s">
        <v>200</v>
      </c>
    </row>
    <row r="530" spans="1:5" x14ac:dyDescent="0.3">
      <c r="A530" s="23" t="s">
        <v>101</v>
      </c>
      <c r="B530" s="51" t="str">
        <f>Gesamtüberblick!$V$6</f>
        <v>Recycling</v>
      </c>
      <c r="C530" s="23" t="s">
        <v>87</v>
      </c>
      <c r="D530" s="50">
        <f>IF(Gesamtüberblick!V34="","ND",Gesamtüberblick!V34)</f>
        <v>0</v>
      </c>
      <c r="E530" s="23" t="s">
        <v>8</v>
      </c>
    </row>
    <row r="531" spans="1:5" x14ac:dyDescent="0.3">
      <c r="A531" s="23" t="s">
        <v>101</v>
      </c>
      <c r="B531" s="51" t="str">
        <f>Gesamtüberblick!$V$6</f>
        <v>Recycling</v>
      </c>
      <c r="C531" s="23" t="s">
        <v>82</v>
      </c>
      <c r="D531" s="50">
        <f>IF(Gesamtüberblick!V29="","ND",Gesamtüberblick!V29)</f>
        <v>0</v>
      </c>
      <c r="E531" s="23" t="s">
        <v>9</v>
      </c>
    </row>
    <row r="532" spans="1:5" x14ac:dyDescent="0.3">
      <c r="A532" s="23" t="s">
        <v>101</v>
      </c>
      <c r="B532" s="51" t="str">
        <f>Gesamtüberblick!$V$6</f>
        <v>Recycling</v>
      </c>
      <c r="C532" s="23" t="s">
        <v>77</v>
      </c>
      <c r="D532" s="50">
        <f>IF(Gesamtüberblick!V24="","ND",Gesamtüberblick!V24)</f>
        <v>-257</v>
      </c>
      <c r="E532" s="23" t="s">
        <v>9</v>
      </c>
    </row>
    <row r="533" spans="1:5" x14ac:dyDescent="0.3">
      <c r="A533" s="23" t="s">
        <v>101</v>
      </c>
      <c r="B533" s="51" t="str">
        <f>Gesamtüberblick!$V$6</f>
        <v>Recycling</v>
      </c>
      <c r="C533" s="23" t="s">
        <v>78</v>
      </c>
      <c r="D533" s="50">
        <f>IF(Gesamtüberblick!V25="","ND",Gesamtüberblick!V25)</f>
        <v>0</v>
      </c>
      <c r="E533" s="23" t="s">
        <v>9</v>
      </c>
    </row>
    <row r="534" spans="1:5" x14ac:dyDescent="0.3">
      <c r="A534" s="23" t="s">
        <v>101</v>
      </c>
      <c r="B534" s="51" t="str">
        <f>Gesamtüberblick!$V$6</f>
        <v>Recycling</v>
      </c>
      <c r="C534" s="23" t="s">
        <v>143</v>
      </c>
      <c r="D534" s="50">
        <f>IF(Gesamtüberblick!V19="","ND",Gesamtüberblick!V19)</f>
        <v>-257</v>
      </c>
      <c r="E534" s="23" t="s">
        <v>9</v>
      </c>
    </row>
    <row r="535" spans="1:5" x14ac:dyDescent="0.3">
      <c r="A535" s="23" t="s">
        <v>101</v>
      </c>
      <c r="B535" s="51" t="str">
        <f>Gesamtüberblick!$V$6</f>
        <v>Recycling</v>
      </c>
      <c r="C535" s="23" t="s">
        <v>142</v>
      </c>
      <c r="D535" s="50">
        <f>IF(Gesamtüberblick!V18="","ND",Gesamtüberblick!V18)</f>
        <v>-2.23E-4</v>
      </c>
      <c r="E535" s="23" t="s">
        <v>201</v>
      </c>
    </row>
    <row r="536" spans="1:5" x14ac:dyDescent="0.3">
      <c r="A536" s="23" t="s">
        <v>101</v>
      </c>
      <c r="B536" s="51" t="str">
        <f>Gesamtüberblick!$V$6</f>
        <v>Recycling</v>
      </c>
      <c r="C536" s="23" t="s">
        <v>151</v>
      </c>
      <c r="D536" s="50">
        <f>IF(Gesamtüberblick!V42="","ND",Gesamtüberblick!V42)</f>
        <v>-5.3800000000000002E-6</v>
      </c>
      <c r="E536" s="23" t="s">
        <v>152</v>
      </c>
    </row>
    <row r="537" spans="1:5" x14ac:dyDescent="0.3">
      <c r="A537" s="23" t="s">
        <v>101</v>
      </c>
      <c r="B537" s="51" t="str">
        <f>Gesamtüberblick!$V$6</f>
        <v>Recycling</v>
      </c>
      <c r="C537" s="23" t="s">
        <v>153</v>
      </c>
      <c r="D537" s="50">
        <f>IF(Gesamtüberblick!V43="","ND",Gesamtüberblick!V43)</f>
        <v>-2.29E-7</v>
      </c>
      <c r="E537" s="23" t="s">
        <v>152</v>
      </c>
    </row>
    <row r="538" spans="1:5" x14ac:dyDescent="0.3">
      <c r="A538" s="23" t="s">
        <v>101</v>
      </c>
      <c r="B538" s="51" t="str">
        <f>Gesamtüberblick!$V$6</f>
        <v>Recycling</v>
      </c>
      <c r="C538" s="23" t="s">
        <v>149</v>
      </c>
      <c r="D538" s="50">
        <f>IF(Gesamtüberblick!V41="","ND",Gesamtüberblick!V41)</f>
        <v>-1450</v>
      </c>
      <c r="E538" s="23" t="s">
        <v>150</v>
      </c>
    </row>
    <row r="539" spans="1:5" x14ac:dyDescent="0.3">
      <c r="A539" s="23" t="s">
        <v>101</v>
      </c>
      <c r="B539" s="51" t="str">
        <f>Gesamtüberblick!$V$6</f>
        <v>Recycling</v>
      </c>
      <c r="C539" s="23" t="s">
        <v>148</v>
      </c>
      <c r="D539" s="50">
        <f>IF(Gesamtüberblick!V40="","ND",Gesamtüberblick!V40)</f>
        <v>-1.03</v>
      </c>
      <c r="E539" s="23" t="s">
        <v>202</v>
      </c>
    </row>
    <row r="540" spans="1:5" x14ac:dyDescent="0.3">
      <c r="A540" s="23" t="s">
        <v>101</v>
      </c>
      <c r="B540" s="51" t="str">
        <f>Gesamtüberblick!$V$6</f>
        <v>Recycling</v>
      </c>
      <c r="C540" s="23" t="s">
        <v>154</v>
      </c>
      <c r="D540" s="50">
        <f>IF(Gesamtüberblick!V44="","ND",Gesamtüberblick!V44)</f>
        <v>-162</v>
      </c>
      <c r="E540" s="23" t="s">
        <v>203</v>
      </c>
    </row>
    <row r="541" spans="1:5" x14ac:dyDescent="0.3">
      <c r="A541" s="23" t="s">
        <v>101</v>
      </c>
      <c r="B541" s="51" t="str">
        <f>Gesamtüberblick!$V$6</f>
        <v>Recycling</v>
      </c>
      <c r="C541" s="23" t="s">
        <v>146</v>
      </c>
      <c r="D541" s="50">
        <f>IF(Gesamtüberblick!V39="","ND",Gesamtüberblick!V39)</f>
        <v>-1.8500000000000001E-6</v>
      </c>
      <c r="E541" s="23" t="s">
        <v>204</v>
      </c>
    </row>
    <row r="542" spans="1:5" x14ac:dyDescent="0.3">
      <c r="A542" s="23" t="s">
        <v>101</v>
      </c>
      <c r="B542" s="51" t="str">
        <f>Gesamtüberblick!$V$6</f>
        <v>Recycling</v>
      </c>
      <c r="C542" s="23" t="s">
        <v>89</v>
      </c>
      <c r="D542" s="50">
        <f>IF(Gesamtüberblick!V36="","ND",Gesamtüberblick!V36)</f>
        <v>0</v>
      </c>
      <c r="E542" s="23" t="s">
        <v>8</v>
      </c>
    </row>
    <row r="543" spans="1:5" x14ac:dyDescent="0.3">
      <c r="A543" s="23" t="s">
        <v>101</v>
      </c>
      <c r="B543" s="51" t="str">
        <f>Gesamtüberblick!$V$6</f>
        <v>Recycling</v>
      </c>
      <c r="C543" s="23" t="s">
        <v>88</v>
      </c>
      <c r="D543" s="50">
        <f>IF(Gesamtüberblick!V35="","ND",Gesamtüberblick!V35)</f>
        <v>0</v>
      </c>
      <c r="E543" s="23" t="s">
        <v>8</v>
      </c>
    </row>
    <row r="544" spans="1:5" x14ac:dyDescent="0.3">
      <c r="A544" s="23" t="s">
        <v>101</v>
      </c>
      <c r="B544" s="51" t="str">
        <f>Gesamtüberblick!$V$6</f>
        <v>Recycling</v>
      </c>
      <c r="C544" s="23" t="s">
        <v>133</v>
      </c>
      <c r="D544" s="50">
        <f>IF(Gesamtüberblick!V13="","ND",Gesamtüberblick!V13)</f>
        <v>-9.7699999999999995E-2</v>
      </c>
      <c r="E544" s="23" t="s">
        <v>205</v>
      </c>
    </row>
    <row r="545" spans="1:5" x14ac:dyDescent="0.3">
      <c r="A545" s="23" t="s">
        <v>101</v>
      </c>
      <c r="B545" s="51" t="str">
        <f>Gesamtüberblick!$V$6</f>
        <v>Recycling</v>
      </c>
      <c r="C545" s="23" t="s">
        <v>144</v>
      </c>
      <c r="D545" s="50">
        <f>IF(Gesamtüberblick!V20="","ND",Gesamtüberblick!V20)</f>
        <v>-0.26800000000000002</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0</v>
      </c>
      <c r="E580" s="23" t="s">
        <v>195</v>
      </c>
    </row>
    <row r="581" spans="1:5" x14ac:dyDescent="0.3">
      <c r="A581" s="23" t="s">
        <v>25</v>
      </c>
      <c r="C581" s="23" t="s">
        <v>194</v>
      </c>
      <c r="D581" s="50">
        <f>IF(Gesamtüberblick!U17="","ND",Gesamtüberblick!U17)</f>
        <v>0</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0</v>
      </c>
      <c r="E584" s="23" t="s">
        <v>8</v>
      </c>
    </row>
    <row r="585" spans="1:5" x14ac:dyDescent="0.3">
      <c r="A585" s="23" t="s">
        <v>25</v>
      </c>
      <c r="C585" s="23" t="s">
        <v>86</v>
      </c>
      <c r="D585" s="50">
        <f>IF(Gesamtüberblick!U33="","ND",Gesamtüberblick!U33)</f>
        <v>0</v>
      </c>
      <c r="E585" s="23" t="s">
        <v>8</v>
      </c>
    </row>
    <row r="586" spans="1:5" x14ac:dyDescent="0.3">
      <c r="A586" s="23" t="s">
        <v>25</v>
      </c>
      <c r="C586" s="23" t="s">
        <v>74</v>
      </c>
      <c r="D586" s="50">
        <f>IF(Gesamtüberblick!U21="","ND",Gesamtüberblick!U21)</f>
        <v>0</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0</v>
      </c>
      <c r="E589" s="23" t="s">
        <v>197</v>
      </c>
    </row>
    <row r="590" spans="1:5" x14ac:dyDescent="0.3">
      <c r="A590" s="23" t="s">
        <v>25</v>
      </c>
      <c r="C590" s="23" t="s">
        <v>137</v>
      </c>
      <c r="D590" s="50">
        <f>IF(Gesamtüberblick!U15="","ND",Gesamtüberblick!U15)</f>
        <v>0</v>
      </c>
      <c r="E590" s="23" t="s">
        <v>198</v>
      </c>
    </row>
    <row r="591" spans="1:5" x14ac:dyDescent="0.3">
      <c r="A591" s="23" t="s">
        <v>25</v>
      </c>
      <c r="C591" s="23" t="s">
        <v>135</v>
      </c>
      <c r="D591" s="50">
        <f>IF(Gesamtüberblick!U14="","ND",Gesamtüberblick!U14)</f>
        <v>0</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0</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0</v>
      </c>
      <c r="E596" s="23" t="s">
        <v>200</v>
      </c>
    </row>
    <row r="597" spans="1:5" x14ac:dyDescent="0.3">
      <c r="A597" s="23" t="s">
        <v>25</v>
      </c>
      <c r="C597" s="23" t="s">
        <v>131</v>
      </c>
      <c r="D597" s="50">
        <f>IF(Gesamtüberblick!U11="","ND",Gesamtüberblick!U11)</f>
        <v>0</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0</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0</v>
      </c>
      <c r="E602" s="23" t="s">
        <v>9</v>
      </c>
    </row>
    <row r="603" spans="1:5" x14ac:dyDescent="0.3">
      <c r="A603" s="23" t="s">
        <v>25</v>
      </c>
      <c r="C603" s="23" t="s">
        <v>142</v>
      </c>
      <c r="D603" s="50">
        <f>IF(Gesamtüberblick!U18="","ND",Gesamtüberblick!U18)</f>
        <v>0</v>
      </c>
      <c r="E603" s="23" t="s">
        <v>201</v>
      </c>
    </row>
    <row r="604" spans="1:5" x14ac:dyDescent="0.3">
      <c r="A604" s="23" t="s">
        <v>25</v>
      </c>
      <c r="C604" s="23" t="s">
        <v>151</v>
      </c>
      <c r="D604" s="50">
        <f>IF(Gesamtüberblick!U42="","ND",Gesamtüberblick!U42)</f>
        <v>0</v>
      </c>
      <c r="E604" s="23" t="s">
        <v>152</v>
      </c>
    </row>
    <row r="605" spans="1:5" x14ac:dyDescent="0.3">
      <c r="A605" s="23" t="s">
        <v>25</v>
      </c>
      <c r="C605" s="23" t="s">
        <v>153</v>
      </c>
      <c r="D605" s="50">
        <f>IF(Gesamtüberblick!U43="","ND",Gesamtüberblick!U43)</f>
        <v>0</v>
      </c>
      <c r="E605" s="23" t="s">
        <v>152</v>
      </c>
    </row>
    <row r="606" spans="1:5" x14ac:dyDescent="0.3">
      <c r="A606" s="23" t="s">
        <v>25</v>
      </c>
      <c r="C606" s="23" t="s">
        <v>149</v>
      </c>
      <c r="D606" s="50">
        <f>IF(Gesamtüberblick!U41="","ND",Gesamtüberblick!U41)</f>
        <v>0</v>
      </c>
      <c r="E606" s="23" t="s">
        <v>150</v>
      </c>
    </row>
    <row r="607" spans="1:5" x14ac:dyDescent="0.3">
      <c r="A607" s="23" t="s">
        <v>25</v>
      </c>
      <c r="C607" s="23" t="s">
        <v>148</v>
      </c>
      <c r="D607" s="50">
        <f>IF(Gesamtüberblick!U40="","ND",Gesamtüberblick!U40)</f>
        <v>0</v>
      </c>
      <c r="E607" s="23" t="s">
        <v>202</v>
      </c>
    </row>
    <row r="608" spans="1:5" x14ac:dyDescent="0.3">
      <c r="A608" s="23" t="s">
        <v>25</v>
      </c>
      <c r="C608" s="23" t="s">
        <v>154</v>
      </c>
      <c r="D608" s="50">
        <f>IF(Gesamtüberblick!U44="","ND",Gesamtüberblick!U44)</f>
        <v>0</v>
      </c>
      <c r="E608" s="23" t="s">
        <v>203</v>
      </c>
    </row>
    <row r="609" spans="1:5" x14ac:dyDescent="0.3">
      <c r="A609" s="23" t="s">
        <v>25</v>
      </c>
      <c r="C609" s="23" t="s">
        <v>146</v>
      </c>
      <c r="D609" s="50">
        <f>IF(Gesamtüberblick!U39="","ND",Gesamtüberblick!U39)</f>
        <v>0</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0</v>
      </c>
      <c r="E612" s="23" t="s">
        <v>205</v>
      </c>
    </row>
    <row r="613" spans="1:5" x14ac:dyDescent="0.3">
      <c r="A613" s="23" t="s">
        <v>25</v>
      </c>
      <c r="C613" s="23" t="s">
        <v>144</v>
      </c>
      <c r="D613" s="50">
        <f>IF(Gesamtüberblick!U20="","ND",Gesamtüberblick!U20)</f>
        <v>0</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1" customWidth="1"/>
  </cols>
  <sheetData>
    <row r="1" spans="1:2" ht="15.6" x14ac:dyDescent="0.3">
      <c r="A1" s="24" t="s">
        <v>171</v>
      </c>
      <c r="B1" s="57" t="s">
        <v>172</v>
      </c>
    </row>
    <row r="2" spans="1:2" x14ac:dyDescent="0.3">
      <c r="A2" s="58"/>
      <c r="B2" s="36" t="s">
        <v>173</v>
      </c>
    </row>
    <row r="3" spans="1:2" x14ac:dyDescent="0.3">
      <c r="A3" s="59"/>
      <c r="B3" s="36" t="s">
        <v>174</v>
      </c>
    </row>
    <row r="4" spans="1:2" x14ac:dyDescent="0.3">
      <c r="A4" s="60"/>
      <c r="B4" s="36" t="s">
        <v>175</v>
      </c>
    </row>
    <row r="7" spans="1:2" ht="15.6" x14ac:dyDescent="0.3">
      <c r="A7" s="24" t="s">
        <v>176</v>
      </c>
      <c r="B7" s="62"/>
    </row>
    <row r="8" spans="1:2" s="43" customFormat="1" ht="28.8" x14ac:dyDescent="0.3">
      <c r="A8" s="63" t="s">
        <v>177</v>
      </c>
      <c r="B8" s="64" t="s">
        <v>178</v>
      </c>
    </row>
    <row r="9" spans="1:2" ht="28.8" x14ac:dyDescent="0.3">
      <c r="A9" s="65" t="s">
        <v>179</v>
      </c>
      <c r="B9" s="36" t="s">
        <v>180</v>
      </c>
    </row>
    <row r="10" spans="1:2" ht="28.8" x14ac:dyDescent="0.3">
      <c r="A10" s="66" t="s">
        <v>181</v>
      </c>
      <c r="B10" s="36" t="s">
        <v>182</v>
      </c>
    </row>
    <row r="11" spans="1:2" x14ac:dyDescent="0.3">
      <c r="A11" s="85" t="s">
        <v>183</v>
      </c>
      <c r="B11" s="36" t="s">
        <v>184</v>
      </c>
    </row>
    <row r="12" spans="1:2" ht="28.8"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45"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45"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312</v>
      </c>
      <c r="C13" s="102"/>
      <c r="D13" s="44"/>
    </row>
    <row r="14" spans="1:4" s="41" customFormat="1" x14ac:dyDescent="0.3">
      <c r="A14" s="40"/>
      <c r="B14" s="100"/>
      <c r="C14" s="100"/>
      <c r="D14" s="44"/>
    </row>
    <row r="15" spans="1:4" s="41" customFormat="1" ht="30.45" customHeight="1" x14ac:dyDescent="0.3">
      <c r="A15" s="24" t="s">
        <v>114</v>
      </c>
      <c r="B15" s="100" t="s">
        <v>311</v>
      </c>
      <c r="C15" s="100"/>
      <c r="D15" s="44"/>
    </row>
    <row r="16" spans="1:4" s="41" customFormat="1" x14ac:dyDescent="0.3">
      <c r="A16" s="40"/>
      <c r="B16" s="113"/>
      <c r="C16" s="112"/>
      <c r="D16" s="44"/>
    </row>
    <row r="17" spans="1:5" s="41" customFormat="1" ht="15.6" x14ac:dyDescent="0.3">
      <c r="A17" s="103" t="s">
        <v>281</v>
      </c>
      <c r="B17" s="104"/>
      <c r="C17" s="105"/>
      <c r="D17" s="44"/>
    </row>
    <row r="18" spans="1:5" ht="45.1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75"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5" t="s">
        <v>309</v>
      </c>
      <c r="B26" s="100" t="s">
        <v>310</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7" t="s">
        <v>317</v>
      </c>
      <c r="B29" s="111" t="s">
        <v>318</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7"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314</v>
      </c>
      <c r="C40" s="100"/>
      <c r="D40" s="44"/>
    </row>
    <row r="41" spans="1:4" s="41" customFormat="1" ht="60" customHeight="1" x14ac:dyDescent="0.3">
      <c r="A41" s="35" t="s">
        <v>125</v>
      </c>
      <c r="B41" s="100" t="s">
        <v>214</v>
      </c>
      <c r="C41" s="100"/>
      <c r="D41" s="44"/>
    </row>
    <row r="42" spans="1:4" s="41" customFormat="1" ht="29.4" customHeight="1" x14ac:dyDescent="0.3">
      <c r="A42" s="37" t="s">
        <v>315</v>
      </c>
      <c r="B42" s="100" t="s">
        <v>316</v>
      </c>
      <c r="C42" s="100"/>
      <c r="D42" s="44"/>
    </row>
    <row r="43" spans="1:4" s="41" customFormat="1" x14ac:dyDescent="0.3">
      <c r="A43" s="35"/>
      <c r="B43" s="100"/>
      <c r="C43" s="100"/>
      <c r="D43" s="44"/>
    </row>
    <row r="44" spans="1:4" s="41" customFormat="1" ht="131.55000000000001"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Y23" sqref="Y23"/>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299</v>
      </c>
      <c r="C1" s="97" t="s">
        <v>321</v>
      </c>
      <c r="H1" s="19"/>
      <c r="W1"/>
      <c r="X1"/>
      <c r="Y1"/>
      <c r="Z1"/>
      <c r="AD1" s="88" t="s">
        <v>313</v>
      </c>
      <c r="AE1" s="89"/>
      <c r="AF1" s="89"/>
      <c r="AG1" s="89"/>
      <c r="AH1" s="89"/>
      <c r="AI1" s="89"/>
    </row>
    <row r="2" spans="1:35" ht="15.6" thickBot="1" x14ac:dyDescent="0.35">
      <c r="A2" s="77" t="s">
        <v>300</v>
      </c>
      <c r="B2" s="78"/>
      <c r="C2" s="97" t="s">
        <v>319</v>
      </c>
      <c r="D2" s="79"/>
      <c r="P2"/>
      <c r="Q2"/>
      <c r="R2"/>
      <c r="S2"/>
      <c r="W2"/>
      <c r="X2"/>
      <c r="Y2"/>
      <c r="Z2"/>
    </row>
    <row r="3" spans="1:35" ht="15.6" thickBot="1" x14ac:dyDescent="0.35">
      <c r="A3" s="77" t="s">
        <v>301</v>
      </c>
      <c r="B3" s="80"/>
      <c r="C3" s="98">
        <v>2356</v>
      </c>
      <c r="D3" s="81" t="s">
        <v>320</v>
      </c>
      <c r="P3" s="19"/>
      <c r="Q3" s="19"/>
      <c r="R3" s="19"/>
      <c r="S3" s="19"/>
      <c r="T3" s="20"/>
      <c r="U3" s="19"/>
      <c r="V3" s="19"/>
      <c r="W3"/>
      <c r="X3"/>
      <c r="Y3"/>
      <c r="Z3"/>
    </row>
    <row r="4" spans="1:35" ht="15" x14ac:dyDescent="0.3">
      <c r="A4" s="29" t="s">
        <v>266</v>
      </c>
      <c r="B4" s="96" t="s">
        <v>92</v>
      </c>
      <c r="D4" s="21"/>
      <c r="P4" s="72" t="s">
        <v>266</v>
      </c>
      <c r="Q4" s="72" t="s">
        <v>266</v>
      </c>
      <c r="R4" s="72" t="s">
        <v>266</v>
      </c>
      <c r="S4" s="72" t="s">
        <v>266</v>
      </c>
      <c r="T4" s="72" t="s">
        <v>266</v>
      </c>
      <c r="U4" s="72" t="s">
        <v>266</v>
      </c>
      <c r="V4" s="72" t="s">
        <v>266</v>
      </c>
      <c r="W4" s="72" t="s">
        <v>267</v>
      </c>
      <c r="X4" s="72" t="s">
        <v>267</v>
      </c>
      <c r="Y4" s="72" t="s">
        <v>267</v>
      </c>
      <c r="Z4" s="72" t="s">
        <v>267</v>
      </c>
      <c r="AA4" s="72" t="s">
        <v>267</v>
      </c>
      <c r="AB4" s="72" t="s">
        <v>267</v>
      </c>
      <c r="AC4" s="72" t="s">
        <v>267</v>
      </c>
      <c r="AD4" s="72"/>
      <c r="AE4" s="72"/>
      <c r="AF4" s="72" t="s">
        <v>266</v>
      </c>
      <c r="AG4" s="72" t="s">
        <v>266</v>
      </c>
      <c r="AH4" s="72" t="s">
        <v>267</v>
      </c>
      <c r="AI4" s="72" t="s">
        <v>267</v>
      </c>
    </row>
    <row r="5" spans="1:35" x14ac:dyDescent="0.3">
      <c r="A5" s="29" t="s">
        <v>267</v>
      </c>
      <c r="B5" s="73"/>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Recycling</v>
      </c>
      <c r="AG6" s="34" t="str">
        <f t="shared" si="2"/>
        <v>Recycling</v>
      </c>
      <c r="AH6" s="34">
        <f t="shared" ref="AH6:AI6" si="3">$B5</f>
        <v>0</v>
      </c>
      <c r="AI6" s="34">
        <f t="shared" si="3"/>
        <v>0</v>
      </c>
    </row>
    <row r="7" spans="1:35" ht="1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ht="15" x14ac:dyDescent="0.3">
      <c r="A8" s="4" t="s">
        <v>100</v>
      </c>
      <c r="B8" s="82" t="s">
        <v>105</v>
      </c>
      <c r="C8" s="46"/>
      <c r="D8" s="46"/>
      <c r="E8" s="46"/>
      <c r="F8" s="46">
        <v>163</v>
      </c>
      <c r="G8" s="46">
        <v>5.37</v>
      </c>
      <c r="H8" s="46">
        <v>0.71499999999999997</v>
      </c>
      <c r="I8" s="46">
        <v>-2.66</v>
      </c>
      <c r="J8" s="46">
        <v>0</v>
      </c>
      <c r="K8" s="46">
        <v>0</v>
      </c>
      <c r="L8" s="46">
        <v>0</v>
      </c>
      <c r="M8" s="46">
        <v>0</v>
      </c>
      <c r="N8" s="46">
        <v>0</v>
      </c>
      <c r="O8" s="46">
        <v>0</v>
      </c>
      <c r="P8" s="46">
        <v>6.07</v>
      </c>
      <c r="Q8" s="46">
        <v>11.7</v>
      </c>
      <c r="R8" s="46">
        <v>4.68</v>
      </c>
      <c r="S8" s="46">
        <v>6.3700000000000007E-2</v>
      </c>
      <c r="T8" s="46">
        <v>-23.9</v>
      </c>
      <c r="U8" s="46">
        <v>0</v>
      </c>
      <c r="V8" s="46">
        <v>-23.9</v>
      </c>
      <c r="W8" s="46"/>
      <c r="X8" s="46"/>
      <c r="Y8" s="46"/>
      <c r="Z8" s="46"/>
      <c r="AA8" s="46"/>
      <c r="AB8" s="46"/>
      <c r="AC8" s="46"/>
      <c r="AD8" s="90">
        <f>F8+G8+H8</f>
        <v>169.08500000000001</v>
      </c>
      <c r="AE8" s="90">
        <f>SUM(I8:O8)</f>
        <v>-2.66</v>
      </c>
      <c r="AF8" s="90">
        <f>SUM(P8:S8)</f>
        <v>22.5137</v>
      </c>
      <c r="AG8" s="90">
        <f>AD8+AE8+AF8</f>
        <v>188.93870000000001</v>
      </c>
      <c r="AH8" s="90">
        <f t="shared" ref="AH8:AH44" si="4">SUM(W8:Z8)</f>
        <v>0</v>
      </c>
      <c r="AI8" s="90">
        <f t="shared" ref="AI8:AI44" si="5">AD8+AE8+AH8</f>
        <v>166.42500000000001</v>
      </c>
    </row>
    <row r="9" spans="1:35" ht="15" x14ac:dyDescent="0.3">
      <c r="A9" s="3" t="s">
        <v>98</v>
      </c>
      <c r="B9" s="82" t="s">
        <v>105</v>
      </c>
      <c r="C9" s="46"/>
      <c r="D9" s="46"/>
      <c r="E9" s="46"/>
      <c r="F9" s="46">
        <v>163</v>
      </c>
      <c r="G9" s="46">
        <v>5.37</v>
      </c>
      <c r="H9" s="46">
        <v>0.71499999999999997</v>
      </c>
      <c r="I9" s="46">
        <v>-2.66</v>
      </c>
      <c r="J9" s="46">
        <v>0</v>
      </c>
      <c r="K9" s="46">
        <v>0</v>
      </c>
      <c r="L9" s="46">
        <v>0</v>
      </c>
      <c r="M9" s="46">
        <v>0</v>
      </c>
      <c r="N9" s="46">
        <v>0</v>
      </c>
      <c r="O9" s="46">
        <v>0</v>
      </c>
      <c r="P9" s="46">
        <v>6.07</v>
      </c>
      <c r="Q9" s="46">
        <v>11.7</v>
      </c>
      <c r="R9" s="46">
        <v>4.68</v>
      </c>
      <c r="S9" s="46">
        <v>6.3700000000000007E-2</v>
      </c>
      <c r="T9" s="46">
        <v>-23.9</v>
      </c>
      <c r="U9" s="46">
        <v>0</v>
      </c>
      <c r="V9" s="46">
        <v>-23.9</v>
      </c>
      <c r="W9" s="46"/>
      <c r="X9" s="46"/>
      <c r="Y9" s="46"/>
      <c r="Z9" s="46"/>
      <c r="AA9" s="46"/>
      <c r="AB9" s="46"/>
      <c r="AC9" s="46"/>
      <c r="AD9" s="90">
        <f t="shared" ref="AD9:AD44" si="6">F9+G9+H9</f>
        <v>169.08500000000001</v>
      </c>
      <c r="AE9" s="90">
        <f t="shared" ref="AE9:AE44" si="7">SUM(I9:O9)</f>
        <v>-2.66</v>
      </c>
      <c r="AF9" s="90">
        <f t="shared" ref="AF9:AF44" si="8">SUM(P9:S9)</f>
        <v>22.5137</v>
      </c>
      <c r="AG9" s="90">
        <f t="shared" ref="AG9:AG44" si="9">AD9+AE9+AF9</f>
        <v>188.93870000000001</v>
      </c>
      <c r="AH9" s="90">
        <f t="shared" si="4"/>
        <v>0</v>
      </c>
      <c r="AI9" s="90">
        <f t="shared" si="5"/>
        <v>166.42500000000001</v>
      </c>
    </row>
    <row r="10" spans="1:35" ht="15" x14ac:dyDescent="0.3">
      <c r="A10" s="3" t="s">
        <v>99</v>
      </c>
      <c r="B10" s="82" t="s">
        <v>127</v>
      </c>
      <c r="C10" s="46"/>
      <c r="D10" s="46"/>
      <c r="E10" s="46"/>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c r="X10" s="46"/>
      <c r="Y10" s="46"/>
      <c r="Z10" s="46"/>
      <c r="AA10" s="46"/>
      <c r="AB10" s="46"/>
      <c r="AC10" s="46"/>
      <c r="AD10" s="90">
        <f t="shared" si="6"/>
        <v>0</v>
      </c>
      <c r="AE10" s="90">
        <f t="shared" si="7"/>
        <v>0</v>
      </c>
      <c r="AF10" s="90">
        <f t="shared" si="8"/>
        <v>0</v>
      </c>
      <c r="AG10" s="90">
        <f t="shared" si="9"/>
        <v>0</v>
      </c>
      <c r="AH10" s="90">
        <f t="shared" si="4"/>
        <v>0</v>
      </c>
      <c r="AI10" s="90">
        <f t="shared" si="5"/>
        <v>0</v>
      </c>
    </row>
    <row r="11" spans="1:35" ht="15" x14ac:dyDescent="0.3">
      <c r="A11" s="3" t="s">
        <v>128</v>
      </c>
      <c r="B11" s="82" t="s">
        <v>127</v>
      </c>
      <c r="C11" s="46"/>
      <c r="D11" s="46"/>
      <c r="E11" s="46"/>
      <c r="F11" s="46">
        <v>0.121</v>
      </c>
      <c r="G11" s="46">
        <v>2.6199999999999999E-3</v>
      </c>
      <c r="H11" s="46">
        <v>1.44E-4</v>
      </c>
      <c r="I11" s="46">
        <v>0</v>
      </c>
      <c r="J11" s="46">
        <v>0</v>
      </c>
      <c r="K11" s="46">
        <v>0</v>
      </c>
      <c r="L11" s="46">
        <v>0</v>
      </c>
      <c r="M11" s="46">
        <v>0</v>
      </c>
      <c r="N11" s="46">
        <v>0</v>
      </c>
      <c r="O11" s="46">
        <v>0</v>
      </c>
      <c r="P11" s="46">
        <v>6.8300000000000001E-4</v>
      </c>
      <c r="Q11" s="46">
        <v>5.4000000000000003E-3</v>
      </c>
      <c r="R11" s="46">
        <v>2.9599999999999998E-4</v>
      </c>
      <c r="S11" s="46">
        <v>2.4600000000000002E-5</v>
      </c>
      <c r="T11" s="46">
        <v>-7.8200000000000006E-3</v>
      </c>
      <c r="U11" s="46">
        <v>0</v>
      </c>
      <c r="V11" s="46">
        <v>-7.8200000000000006E-3</v>
      </c>
      <c r="W11" s="46"/>
      <c r="X11" s="46"/>
      <c r="Y11" s="46"/>
      <c r="Z11" s="46"/>
      <c r="AA11" s="46"/>
      <c r="AB11" s="46"/>
      <c r="AC11" s="46"/>
      <c r="AD11" s="90">
        <f t="shared" si="6"/>
        <v>0.123764</v>
      </c>
      <c r="AE11" s="90">
        <f t="shared" si="7"/>
        <v>0</v>
      </c>
      <c r="AF11" s="90">
        <f t="shared" si="8"/>
        <v>6.4035999999999997E-3</v>
      </c>
      <c r="AG11" s="90">
        <f t="shared" si="9"/>
        <v>0.13016759999999999</v>
      </c>
      <c r="AH11" s="90">
        <f t="shared" si="4"/>
        <v>0</v>
      </c>
      <c r="AI11" s="90">
        <f t="shared" si="5"/>
        <v>0.123764</v>
      </c>
    </row>
    <row r="12" spans="1:35" ht="15" x14ac:dyDescent="0.3">
      <c r="A12" s="4" t="s">
        <v>20</v>
      </c>
      <c r="B12" s="82" t="s">
        <v>66</v>
      </c>
      <c r="C12" s="46"/>
      <c r="D12" s="46"/>
      <c r="E12" s="46"/>
      <c r="F12" s="46">
        <v>4.1699999999999999E-6</v>
      </c>
      <c r="G12" s="46">
        <v>1.2200000000000001E-7</v>
      </c>
      <c r="H12" s="46">
        <v>1.13E-8</v>
      </c>
      <c r="I12" s="46">
        <v>0</v>
      </c>
      <c r="J12" s="46">
        <v>0</v>
      </c>
      <c r="K12" s="46">
        <v>0</v>
      </c>
      <c r="L12" s="46">
        <v>0</v>
      </c>
      <c r="M12" s="46">
        <v>0</v>
      </c>
      <c r="N12" s="46">
        <v>0</v>
      </c>
      <c r="O12" s="46">
        <v>0</v>
      </c>
      <c r="P12" s="46">
        <v>9.6600000000000005E-8</v>
      </c>
      <c r="Q12" s="46">
        <v>2.5699999999999999E-7</v>
      </c>
      <c r="R12" s="46">
        <v>5.1399999999999997E-8</v>
      </c>
      <c r="S12" s="46">
        <v>3.9300000000000003E-9</v>
      </c>
      <c r="T12" s="46">
        <v>-1.5200000000000001E-7</v>
      </c>
      <c r="U12" s="46">
        <v>0</v>
      </c>
      <c r="V12" s="46">
        <v>-1.5200000000000001E-7</v>
      </c>
      <c r="W12" s="46"/>
      <c r="X12" s="46"/>
      <c r="Y12" s="46"/>
      <c r="Z12" s="46"/>
      <c r="AA12" s="46"/>
      <c r="AB12" s="46"/>
      <c r="AC12" s="46"/>
      <c r="AD12" s="90">
        <f t="shared" si="6"/>
        <v>4.3032999999999999E-6</v>
      </c>
      <c r="AE12" s="90">
        <f t="shared" si="7"/>
        <v>0</v>
      </c>
      <c r="AF12" s="90">
        <f t="shared" si="8"/>
        <v>4.0893E-7</v>
      </c>
      <c r="AG12" s="90">
        <f t="shared" si="9"/>
        <v>4.7122299999999999E-6</v>
      </c>
      <c r="AH12" s="90">
        <f t="shared" si="4"/>
        <v>0</v>
      </c>
      <c r="AI12" s="90">
        <f t="shared" si="5"/>
        <v>4.3032999999999999E-6</v>
      </c>
    </row>
    <row r="13" spans="1:35" ht="15" x14ac:dyDescent="0.3">
      <c r="A13" s="3" t="s">
        <v>21</v>
      </c>
      <c r="B13" s="82" t="s">
        <v>134</v>
      </c>
      <c r="C13" s="46"/>
      <c r="D13" s="46"/>
      <c r="E13" s="46"/>
      <c r="F13" s="46">
        <v>0.55000000000000004</v>
      </c>
      <c r="G13" s="46">
        <v>1.3299999999999999E-2</v>
      </c>
      <c r="H13" s="46">
        <v>6.5599999999999999E-3</v>
      </c>
      <c r="I13" s="46">
        <v>0</v>
      </c>
      <c r="J13" s="46">
        <v>0</v>
      </c>
      <c r="K13" s="46">
        <v>0</v>
      </c>
      <c r="L13" s="46">
        <v>0</v>
      </c>
      <c r="M13" s="46">
        <v>0</v>
      </c>
      <c r="N13" s="46">
        <v>0</v>
      </c>
      <c r="O13" s="46">
        <v>0</v>
      </c>
      <c r="P13" s="46">
        <v>5.6300000000000003E-2</v>
      </c>
      <c r="Q13" s="46">
        <v>4.5999999999999999E-2</v>
      </c>
      <c r="R13" s="46">
        <v>0.03</v>
      </c>
      <c r="S13" s="46">
        <v>7.4299999999999995E-4</v>
      </c>
      <c r="T13" s="46">
        <v>-9.7699999999999995E-2</v>
      </c>
      <c r="U13" s="46">
        <v>0</v>
      </c>
      <c r="V13" s="46">
        <v>-9.7699999999999995E-2</v>
      </c>
      <c r="W13" s="46"/>
      <c r="X13" s="46"/>
      <c r="Y13" s="46"/>
      <c r="Z13" s="46"/>
      <c r="AA13" s="46"/>
      <c r="AB13" s="46"/>
      <c r="AC13" s="46"/>
      <c r="AD13" s="90">
        <f t="shared" si="6"/>
        <v>0.56986000000000003</v>
      </c>
      <c r="AE13" s="90">
        <f t="shared" si="7"/>
        <v>0</v>
      </c>
      <c r="AF13" s="90">
        <f t="shared" si="8"/>
        <v>0.13304299999999999</v>
      </c>
      <c r="AG13" s="90">
        <f t="shared" si="9"/>
        <v>0.70290300000000006</v>
      </c>
      <c r="AH13" s="90">
        <f t="shared" si="4"/>
        <v>0</v>
      </c>
      <c r="AI13" s="90">
        <f t="shared" si="5"/>
        <v>0.56986000000000003</v>
      </c>
    </row>
    <row r="14" spans="1:35" ht="15" x14ac:dyDescent="0.3">
      <c r="A14" s="3" t="s">
        <v>156</v>
      </c>
      <c r="B14" s="82" t="s">
        <v>136</v>
      </c>
      <c r="C14" s="46"/>
      <c r="D14" s="46"/>
      <c r="E14" s="46"/>
      <c r="F14" s="46">
        <v>4.2299999999999997E-2</v>
      </c>
      <c r="G14" s="46">
        <v>3.9599999999999998E-4</v>
      </c>
      <c r="H14" s="46">
        <v>2.8099999999999999E-5</v>
      </c>
      <c r="I14" s="46">
        <v>0</v>
      </c>
      <c r="J14" s="46">
        <v>0</v>
      </c>
      <c r="K14" s="46">
        <v>0</v>
      </c>
      <c r="L14" s="46">
        <v>0</v>
      </c>
      <c r="M14" s="46">
        <v>0</v>
      </c>
      <c r="N14" s="46">
        <v>0</v>
      </c>
      <c r="O14" s="46">
        <v>0</v>
      </c>
      <c r="P14" s="46">
        <v>1.8599999999999999E-4</v>
      </c>
      <c r="Q14" s="46">
        <v>8.1300000000000003E-4</v>
      </c>
      <c r="R14" s="46">
        <v>1.0399999999999999E-4</v>
      </c>
      <c r="S14" s="46">
        <v>5.5799999999999999E-6</v>
      </c>
      <c r="T14" s="46">
        <v>-9.75E-3</v>
      </c>
      <c r="U14" s="46">
        <v>0</v>
      </c>
      <c r="V14" s="46">
        <v>-9.75E-3</v>
      </c>
      <c r="W14" s="46"/>
      <c r="X14" s="46"/>
      <c r="Y14" s="46"/>
      <c r="Z14" s="46"/>
      <c r="AA14" s="46"/>
      <c r="AB14" s="46"/>
      <c r="AC14" s="46"/>
      <c r="AD14" s="90">
        <f t="shared" si="6"/>
        <v>4.2724100000000001E-2</v>
      </c>
      <c r="AE14" s="90">
        <f t="shared" si="7"/>
        <v>0</v>
      </c>
      <c r="AF14" s="90">
        <f t="shared" si="8"/>
        <v>1.1085800000000001E-3</v>
      </c>
      <c r="AG14" s="90">
        <f t="shared" si="9"/>
        <v>4.3832679999999999E-2</v>
      </c>
      <c r="AH14" s="90">
        <f t="shared" si="4"/>
        <v>0</v>
      </c>
      <c r="AI14" s="90">
        <f t="shared" si="5"/>
        <v>4.2724100000000001E-2</v>
      </c>
    </row>
    <row r="15" spans="1:35" ht="15" x14ac:dyDescent="0.3">
      <c r="A15" s="3" t="s">
        <v>157</v>
      </c>
      <c r="B15" s="82" t="s">
        <v>138</v>
      </c>
      <c r="C15" s="46"/>
      <c r="D15" s="46"/>
      <c r="E15" s="46"/>
      <c r="F15" s="46">
        <v>0.14000000000000001</v>
      </c>
      <c r="G15" s="46">
        <v>3.62E-3</v>
      </c>
      <c r="H15" s="46">
        <v>3.0100000000000001E-3</v>
      </c>
      <c r="I15" s="46">
        <v>0</v>
      </c>
      <c r="J15" s="46">
        <v>0</v>
      </c>
      <c r="K15" s="46">
        <v>0</v>
      </c>
      <c r="L15" s="46">
        <v>0</v>
      </c>
      <c r="M15" s="46">
        <v>0</v>
      </c>
      <c r="N15" s="46">
        <v>0</v>
      </c>
      <c r="O15" s="46">
        <v>0</v>
      </c>
      <c r="P15" s="46">
        <v>2.6100000000000002E-2</v>
      </c>
      <c r="Q15" s="46">
        <v>1.7399999999999999E-2</v>
      </c>
      <c r="R15" s="46">
        <v>1.3899999999999999E-2</v>
      </c>
      <c r="S15" s="46">
        <v>3.21E-4</v>
      </c>
      <c r="T15" s="46">
        <v>-2.3400000000000001E-2</v>
      </c>
      <c r="U15" s="46">
        <v>0</v>
      </c>
      <c r="V15" s="46">
        <v>-2.3400000000000001E-2</v>
      </c>
      <c r="W15" s="46"/>
      <c r="X15" s="46"/>
      <c r="Y15" s="46"/>
      <c r="Z15" s="46"/>
      <c r="AA15" s="46"/>
      <c r="AB15" s="46"/>
      <c r="AC15" s="46"/>
      <c r="AD15" s="90">
        <f t="shared" si="6"/>
        <v>0.14663000000000004</v>
      </c>
      <c r="AE15" s="90">
        <f t="shared" si="7"/>
        <v>0</v>
      </c>
      <c r="AF15" s="90">
        <f t="shared" si="8"/>
        <v>5.7720999999999995E-2</v>
      </c>
      <c r="AG15" s="90">
        <f t="shared" si="9"/>
        <v>0.20435100000000003</v>
      </c>
      <c r="AH15" s="90">
        <f t="shared" si="4"/>
        <v>0</v>
      </c>
      <c r="AI15" s="90">
        <f t="shared" si="5"/>
        <v>0.14663000000000004</v>
      </c>
    </row>
    <row r="16" spans="1:35" ht="15" x14ac:dyDescent="0.3">
      <c r="A16" s="3" t="s">
        <v>158</v>
      </c>
      <c r="B16" s="82" t="s">
        <v>140</v>
      </c>
      <c r="C16" s="46"/>
      <c r="D16" s="46"/>
      <c r="E16" s="46"/>
      <c r="F16" s="46">
        <v>1.52</v>
      </c>
      <c r="G16" s="46">
        <v>3.7199999999999997E-2</v>
      </c>
      <c r="H16" s="46">
        <v>3.27E-2</v>
      </c>
      <c r="I16" s="46">
        <v>0</v>
      </c>
      <c r="J16" s="46">
        <v>0</v>
      </c>
      <c r="K16" s="46">
        <v>0</v>
      </c>
      <c r="L16" s="46">
        <v>0</v>
      </c>
      <c r="M16" s="46">
        <v>0</v>
      </c>
      <c r="N16" s="46">
        <v>0</v>
      </c>
      <c r="O16" s="46">
        <v>0</v>
      </c>
      <c r="P16" s="46">
        <v>0.28399999999999997</v>
      </c>
      <c r="Q16" s="46">
        <v>0.186</v>
      </c>
      <c r="R16" s="46">
        <v>0.152</v>
      </c>
      <c r="S16" s="46">
        <v>3.4499999999999999E-3</v>
      </c>
      <c r="T16" s="46">
        <v>-0.27400000000000002</v>
      </c>
      <c r="U16" s="46">
        <v>0</v>
      </c>
      <c r="V16" s="46">
        <v>-0.27400000000000002</v>
      </c>
      <c r="W16" s="46"/>
      <c r="X16" s="46"/>
      <c r="Y16" s="46"/>
      <c r="Z16" s="46"/>
      <c r="AA16" s="46"/>
      <c r="AB16" s="46"/>
      <c r="AC16" s="46"/>
      <c r="AD16" s="90">
        <f t="shared" si="6"/>
        <v>1.5898999999999999</v>
      </c>
      <c r="AE16" s="90">
        <f t="shared" si="7"/>
        <v>0</v>
      </c>
      <c r="AF16" s="90">
        <f t="shared" si="8"/>
        <v>0.62544999999999995</v>
      </c>
      <c r="AG16" s="90">
        <f t="shared" si="9"/>
        <v>2.2153499999999999</v>
      </c>
      <c r="AH16" s="90">
        <f t="shared" si="4"/>
        <v>0</v>
      </c>
      <c r="AI16" s="90">
        <f t="shared" si="5"/>
        <v>1.5898999999999999</v>
      </c>
    </row>
    <row r="17" spans="1:35" ht="15" x14ac:dyDescent="0.3">
      <c r="A17" s="3" t="s">
        <v>22</v>
      </c>
      <c r="B17" s="82" t="s">
        <v>141</v>
      </c>
      <c r="C17" s="46"/>
      <c r="D17" s="46"/>
      <c r="E17" s="46"/>
      <c r="F17" s="46">
        <v>0.51600000000000001</v>
      </c>
      <c r="G17" s="46">
        <v>2.1700000000000001E-2</v>
      </c>
      <c r="H17" s="46">
        <v>9.7099999999999999E-3</v>
      </c>
      <c r="I17" s="46">
        <v>0</v>
      </c>
      <c r="J17" s="46">
        <v>0</v>
      </c>
      <c r="K17" s="46">
        <v>0</v>
      </c>
      <c r="L17" s="46">
        <v>0</v>
      </c>
      <c r="M17" s="46">
        <v>0</v>
      </c>
      <c r="N17" s="46">
        <v>0</v>
      </c>
      <c r="O17" s="46">
        <v>0</v>
      </c>
      <c r="P17" s="46">
        <v>8.4000000000000005E-2</v>
      </c>
      <c r="Q17" s="46">
        <v>6.7599999999999993E-2</v>
      </c>
      <c r="R17" s="46">
        <v>4.5400000000000003E-2</v>
      </c>
      <c r="S17" s="46">
        <v>1.3600000000000001E-3</v>
      </c>
      <c r="T17" s="46">
        <v>-8.5300000000000001E-2</v>
      </c>
      <c r="U17" s="46">
        <v>0</v>
      </c>
      <c r="V17" s="46">
        <v>-8.5300000000000001E-2</v>
      </c>
      <c r="W17" s="46"/>
      <c r="X17" s="46"/>
      <c r="Y17" s="46"/>
      <c r="Z17" s="46"/>
      <c r="AA17" s="46"/>
      <c r="AB17" s="46"/>
      <c r="AC17" s="46"/>
      <c r="AD17" s="90">
        <f t="shared" si="6"/>
        <v>0.54741000000000006</v>
      </c>
      <c r="AE17" s="90">
        <f t="shared" si="7"/>
        <v>0</v>
      </c>
      <c r="AF17" s="90">
        <f t="shared" si="8"/>
        <v>0.19836000000000001</v>
      </c>
      <c r="AG17" s="90">
        <f t="shared" si="9"/>
        <v>0.74577000000000004</v>
      </c>
      <c r="AH17" s="90">
        <f t="shared" si="4"/>
        <v>0</v>
      </c>
      <c r="AI17" s="90">
        <f t="shared" si="5"/>
        <v>0.54741000000000006</v>
      </c>
    </row>
    <row r="18" spans="1:35" ht="15" x14ac:dyDescent="0.3">
      <c r="A18" s="3" t="s">
        <v>23</v>
      </c>
      <c r="B18" s="82" t="s">
        <v>67</v>
      </c>
      <c r="C18" s="46"/>
      <c r="D18" s="46"/>
      <c r="E18" s="46"/>
      <c r="F18" s="46">
        <v>5.2800000000000004E-4</v>
      </c>
      <c r="G18" s="46">
        <v>1.5E-5</v>
      </c>
      <c r="H18" s="46">
        <v>6.6000000000000003E-7</v>
      </c>
      <c r="I18" s="46">
        <v>0</v>
      </c>
      <c r="J18" s="46">
        <v>0</v>
      </c>
      <c r="K18" s="46">
        <v>0</v>
      </c>
      <c r="L18" s="46">
        <v>0</v>
      </c>
      <c r="M18" s="46">
        <v>0</v>
      </c>
      <c r="N18" s="46">
        <v>0</v>
      </c>
      <c r="O18" s="46">
        <v>0</v>
      </c>
      <c r="P18" s="46">
        <v>2.12E-6</v>
      </c>
      <c r="Q18" s="46">
        <v>3.7599999999999999E-5</v>
      </c>
      <c r="R18" s="46">
        <v>2.04E-6</v>
      </c>
      <c r="S18" s="46">
        <v>1.24E-7</v>
      </c>
      <c r="T18" s="46">
        <v>-2.23E-4</v>
      </c>
      <c r="U18" s="46">
        <v>0</v>
      </c>
      <c r="V18" s="46">
        <v>-2.23E-4</v>
      </c>
      <c r="W18" s="46"/>
      <c r="X18" s="46"/>
      <c r="Y18" s="46"/>
      <c r="Z18" s="46"/>
      <c r="AA18" s="46"/>
      <c r="AB18" s="46"/>
      <c r="AC18" s="46"/>
      <c r="AD18" s="90">
        <f t="shared" si="6"/>
        <v>5.4366000000000006E-4</v>
      </c>
      <c r="AE18" s="90">
        <f t="shared" si="7"/>
        <v>0</v>
      </c>
      <c r="AF18" s="90">
        <f t="shared" si="8"/>
        <v>4.1884000000000001E-5</v>
      </c>
      <c r="AG18" s="90">
        <f t="shared" si="9"/>
        <v>5.8554400000000002E-4</v>
      </c>
      <c r="AH18" s="90">
        <f t="shared" si="4"/>
        <v>0</v>
      </c>
      <c r="AI18" s="90">
        <f t="shared" si="5"/>
        <v>5.4366000000000006E-4</v>
      </c>
    </row>
    <row r="19" spans="1:35" ht="15" x14ac:dyDescent="0.3">
      <c r="A19" s="3" t="s">
        <v>24</v>
      </c>
      <c r="B19" s="82" t="s">
        <v>48</v>
      </c>
      <c r="C19" s="46"/>
      <c r="D19" s="46"/>
      <c r="E19" s="46"/>
      <c r="F19" s="46">
        <v>1690</v>
      </c>
      <c r="G19" s="46">
        <v>81.5</v>
      </c>
      <c r="H19" s="46">
        <v>9.33</v>
      </c>
      <c r="I19" s="46">
        <v>0</v>
      </c>
      <c r="J19" s="46">
        <v>0</v>
      </c>
      <c r="K19" s="46">
        <v>0</v>
      </c>
      <c r="L19" s="46">
        <v>0</v>
      </c>
      <c r="M19" s="46">
        <v>0</v>
      </c>
      <c r="N19" s="46">
        <v>0</v>
      </c>
      <c r="O19" s="46">
        <v>0</v>
      </c>
      <c r="P19" s="46">
        <v>79.5</v>
      </c>
      <c r="Q19" s="46">
        <v>166</v>
      </c>
      <c r="R19" s="46">
        <v>43.8</v>
      </c>
      <c r="S19" s="46">
        <v>2.9</v>
      </c>
      <c r="T19" s="46">
        <v>-257</v>
      </c>
      <c r="U19" s="46">
        <v>0</v>
      </c>
      <c r="V19" s="46">
        <v>-257</v>
      </c>
      <c r="W19" s="46"/>
      <c r="X19" s="46"/>
      <c r="Y19" s="46"/>
      <c r="Z19" s="46"/>
      <c r="AA19" s="46"/>
      <c r="AB19" s="46"/>
      <c r="AC19" s="46"/>
      <c r="AD19" s="90">
        <f t="shared" si="6"/>
        <v>1780.83</v>
      </c>
      <c r="AE19" s="90">
        <f t="shared" si="7"/>
        <v>0</v>
      </c>
      <c r="AF19" s="90">
        <f t="shared" si="8"/>
        <v>292.2</v>
      </c>
      <c r="AG19" s="90">
        <f t="shared" si="9"/>
        <v>2073.0299999999997</v>
      </c>
      <c r="AH19" s="90">
        <f t="shared" si="4"/>
        <v>0</v>
      </c>
      <c r="AI19" s="90">
        <f t="shared" si="5"/>
        <v>1780.83</v>
      </c>
    </row>
    <row r="20" spans="1:35" ht="15" x14ac:dyDescent="0.3">
      <c r="A20" s="3" t="s">
        <v>165</v>
      </c>
      <c r="B20" s="82" t="s">
        <v>145</v>
      </c>
      <c r="C20" s="46"/>
      <c r="D20" s="46"/>
      <c r="E20" s="46"/>
      <c r="F20" s="46">
        <v>21.7</v>
      </c>
      <c r="G20" s="46">
        <v>0.38900000000000001</v>
      </c>
      <c r="H20" s="46">
        <v>2.53E-2</v>
      </c>
      <c r="I20" s="46">
        <v>0</v>
      </c>
      <c r="J20" s="46">
        <v>0</v>
      </c>
      <c r="K20" s="46">
        <v>0</v>
      </c>
      <c r="L20" s="46">
        <v>0</v>
      </c>
      <c r="M20" s="46">
        <v>0</v>
      </c>
      <c r="N20" s="46">
        <v>0</v>
      </c>
      <c r="O20" s="46">
        <v>0</v>
      </c>
      <c r="P20" s="46">
        <v>0.17100000000000001</v>
      </c>
      <c r="Q20" s="46">
        <v>0.629</v>
      </c>
      <c r="R20" s="46">
        <v>0.10199999999999999</v>
      </c>
      <c r="S20" s="46">
        <v>1.6899999999999998E-2</v>
      </c>
      <c r="T20" s="46">
        <v>-0.26800000000000002</v>
      </c>
      <c r="U20" s="46">
        <v>0</v>
      </c>
      <c r="V20" s="46">
        <v>-0.26800000000000002</v>
      </c>
      <c r="W20" s="46"/>
      <c r="X20" s="46"/>
      <c r="Y20" s="46"/>
      <c r="Z20" s="46"/>
      <c r="AA20" s="46"/>
      <c r="AB20" s="46"/>
      <c r="AC20" s="46"/>
      <c r="AD20" s="90">
        <f t="shared" si="6"/>
        <v>22.1143</v>
      </c>
      <c r="AE20" s="90">
        <f t="shared" si="7"/>
        <v>0</v>
      </c>
      <c r="AF20" s="90">
        <f t="shared" si="8"/>
        <v>0.91890000000000005</v>
      </c>
      <c r="AG20" s="90">
        <f t="shared" si="9"/>
        <v>23.033200000000001</v>
      </c>
      <c r="AH20" s="90">
        <f t="shared" si="4"/>
        <v>0</v>
      </c>
      <c r="AI20" s="90">
        <f t="shared" si="5"/>
        <v>22.1143</v>
      </c>
    </row>
    <row r="21" spans="1:35" ht="15" x14ac:dyDescent="0.3">
      <c r="A21" s="4" t="s">
        <v>26</v>
      </c>
      <c r="B21" s="82" t="s">
        <v>27</v>
      </c>
      <c r="C21" s="46"/>
      <c r="D21" s="46"/>
      <c r="E21" s="46"/>
      <c r="F21" s="46">
        <v>376</v>
      </c>
      <c r="G21" s="46">
        <v>1.1499999999999999</v>
      </c>
      <c r="H21" s="46">
        <v>0.32400000000000001</v>
      </c>
      <c r="I21" s="46">
        <v>0</v>
      </c>
      <c r="J21" s="46">
        <v>0</v>
      </c>
      <c r="K21" s="46">
        <v>0</v>
      </c>
      <c r="L21" s="46">
        <v>0</v>
      </c>
      <c r="M21" s="46">
        <v>0</v>
      </c>
      <c r="N21" s="46">
        <v>0</v>
      </c>
      <c r="O21" s="46">
        <v>0</v>
      </c>
      <c r="P21" s="46">
        <v>0.438</v>
      </c>
      <c r="Q21" s="46">
        <v>2.79</v>
      </c>
      <c r="R21" s="46">
        <v>0.91</v>
      </c>
      <c r="S21" s="46">
        <v>5.2499999999999998E-2</v>
      </c>
      <c r="T21" s="46">
        <v>-24.5</v>
      </c>
      <c r="U21" s="46">
        <v>0</v>
      </c>
      <c r="V21" s="46">
        <v>-24.5</v>
      </c>
      <c r="W21" s="46"/>
      <c r="X21" s="46"/>
      <c r="Y21" s="46"/>
      <c r="Z21" s="46"/>
      <c r="AA21" s="46"/>
      <c r="AB21" s="46"/>
      <c r="AC21" s="46"/>
      <c r="AD21" s="90">
        <f t="shared" si="6"/>
        <v>377.47399999999999</v>
      </c>
      <c r="AE21" s="90">
        <f t="shared" si="7"/>
        <v>0</v>
      </c>
      <c r="AF21" s="90">
        <f t="shared" si="8"/>
        <v>4.1905000000000001</v>
      </c>
      <c r="AG21" s="90">
        <f t="shared" si="9"/>
        <v>381.66449999999998</v>
      </c>
      <c r="AH21" s="90">
        <f t="shared" si="4"/>
        <v>0</v>
      </c>
      <c r="AI21" s="90">
        <f t="shared" si="5"/>
        <v>377.47399999999999</v>
      </c>
    </row>
    <row r="22" spans="1:35" ht="15" x14ac:dyDescent="0.3">
      <c r="A22" s="4" t="s">
        <v>28</v>
      </c>
      <c r="B22" s="82" t="s">
        <v>27</v>
      </c>
      <c r="C22" s="46"/>
      <c r="D22" s="46"/>
      <c r="E22" s="46"/>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c r="X22" s="46"/>
      <c r="Y22" s="46"/>
      <c r="Z22" s="46"/>
      <c r="AA22" s="46"/>
      <c r="AB22" s="46"/>
      <c r="AC22" s="46"/>
      <c r="AD22" s="90">
        <f t="shared" si="6"/>
        <v>0</v>
      </c>
      <c r="AE22" s="90">
        <f t="shared" si="7"/>
        <v>0</v>
      </c>
      <c r="AF22" s="90">
        <f t="shared" si="8"/>
        <v>0</v>
      </c>
      <c r="AG22" s="90">
        <f t="shared" si="9"/>
        <v>0</v>
      </c>
      <c r="AH22" s="90">
        <f t="shared" si="4"/>
        <v>0</v>
      </c>
      <c r="AI22" s="90">
        <f t="shared" si="5"/>
        <v>0</v>
      </c>
    </row>
    <row r="23" spans="1:35" ht="15" x14ac:dyDescent="0.3">
      <c r="A23" s="4" t="s">
        <v>29</v>
      </c>
      <c r="B23" s="82" t="s">
        <v>27</v>
      </c>
      <c r="C23" s="46"/>
      <c r="D23" s="46"/>
      <c r="E23" s="46"/>
      <c r="F23" s="46">
        <v>376</v>
      </c>
      <c r="G23" s="46">
        <v>1.1499999999999999</v>
      </c>
      <c r="H23" s="46">
        <v>0.32400000000000001</v>
      </c>
      <c r="I23" s="46">
        <v>0</v>
      </c>
      <c r="J23" s="46">
        <v>0</v>
      </c>
      <c r="K23" s="46">
        <v>0</v>
      </c>
      <c r="L23" s="46">
        <v>0</v>
      </c>
      <c r="M23" s="46">
        <v>0</v>
      </c>
      <c r="N23" s="46">
        <v>0</v>
      </c>
      <c r="O23" s="46">
        <v>0</v>
      </c>
      <c r="P23" s="46">
        <v>0.438</v>
      </c>
      <c r="Q23" s="46">
        <v>2.79</v>
      </c>
      <c r="R23" s="46">
        <v>0.91</v>
      </c>
      <c r="S23" s="46">
        <v>5.2499999999999998E-2</v>
      </c>
      <c r="T23" s="46">
        <v>-24.5</v>
      </c>
      <c r="U23" s="46">
        <v>0</v>
      </c>
      <c r="V23" s="46">
        <v>-24.5</v>
      </c>
      <c r="W23" s="46"/>
      <c r="X23" s="46"/>
      <c r="Y23" s="46"/>
      <c r="Z23" s="46"/>
      <c r="AA23" s="46"/>
      <c r="AB23" s="46"/>
      <c r="AC23" s="46"/>
      <c r="AD23" s="90">
        <f t="shared" si="6"/>
        <v>377.47399999999999</v>
      </c>
      <c r="AE23" s="90">
        <f t="shared" si="7"/>
        <v>0</v>
      </c>
      <c r="AF23" s="90">
        <f t="shared" si="8"/>
        <v>4.1905000000000001</v>
      </c>
      <c r="AG23" s="90">
        <f t="shared" si="9"/>
        <v>381.66449999999998</v>
      </c>
      <c r="AH23" s="90">
        <f t="shared" si="4"/>
        <v>0</v>
      </c>
      <c r="AI23" s="90">
        <f t="shared" si="5"/>
        <v>377.47399999999999</v>
      </c>
    </row>
    <row r="24" spans="1:35" ht="15" x14ac:dyDescent="0.3">
      <c r="A24" s="4" t="s">
        <v>30</v>
      </c>
      <c r="B24" s="82" t="s">
        <v>27</v>
      </c>
      <c r="C24" s="46"/>
      <c r="D24" s="46"/>
      <c r="E24" s="46"/>
      <c r="F24" s="46">
        <v>1600</v>
      </c>
      <c r="G24" s="46">
        <v>81.5</v>
      </c>
      <c r="H24" s="46">
        <v>9.33</v>
      </c>
      <c r="I24" s="46">
        <v>0</v>
      </c>
      <c r="J24" s="46">
        <v>0</v>
      </c>
      <c r="K24" s="46">
        <v>0</v>
      </c>
      <c r="L24" s="46">
        <v>0</v>
      </c>
      <c r="M24" s="46">
        <v>0</v>
      </c>
      <c r="N24" s="46">
        <v>0</v>
      </c>
      <c r="O24" s="46">
        <v>0</v>
      </c>
      <c r="P24" s="46">
        <v>79.5</v>
      </c>
      <c r="Q24" s="46">
        <v>166</v>
      </c>
      <c r="R24" s="46">
        <v>96.3</v>
      </c>
      <c r="S24" s="46">
        <v>2.9</v>
      </c>
      <c r="T24" s="46">
        <v>-257</v>
      </c>
      <c r="U24" s="46">
        <v>0</v>
      </c>
      <c r="V24" s="46">
        <v>-257</v>
      </c>
      <c r="W24" s="46"/>
      <c r="X24" s="46"/>
      <c r="Y24" s="46"/>
      <c r="Z24" s="46"/>
      <c r="AA24" s="46"/>
      <c r="AB24" s="46"/>
      <c r="AC24" s="46"/>
      <c r="AD24" s="90">
        <f t="shared" si="6"/>
        <v>1690.83</v>
      </c>
      <c r="AE24" s="90">
        <f t="shared" si="7"/>
        <v>0</v>
      </c>
      <c r="AF24" s="90">
        <f t="shared" si="8"/>
        <v>344.7</v>
      </c>
      <c r="AG24" s="90">
        <f t="shared" si="9"/>
        <v>2035.53</v>
      </c>
      <c r="AH24" s="90">
        <f t="shared" si="4"/>
        <v>0</v>
      </c>
      <c r="AI24" s="90">
        <f t="shared" si="5"/>
        <v>1690.83</v>
      </c>
    </row>
    <row r="25" spans="1:35" ht="15" x14ac:dyDescent="0.3">
      <c r="A25" s="4" t="s">
        <v>31</v>
      </c>
      <c r="B25" s="82" t="s">
        <v>27</v>
      </c>
      <c r="C25" s="46"/>
      <c r="D25" s="46"/>
      <c r="E25" s="46"/>
      <c r="F25" s="46">
        <v>96.2</v>
      </c>
      <c r="G25" s="46">
        <v>0</v>
      </c>
      <c r="H25" s="46">
        <v>0</v>
      </c>
      <c r="I25" s="46">
        <v>0</v>
      </c>
      <c r="J25" s="46">
        <v>0</v>
      </c>
      <c r="K25" s="46">
        <v>0</v>
      </c>
      <c r="L25" s="46">
        <v>0</v>
      </c>
      <c r="M25" s="46">
        <v>0</v>
      </c>
      <c r="N25" s="46">
        <v>0</v>
      </c>
      <c r="O25" s="46">
        <v>0</v>
      </c>
      <c r="P25" s="46">
        <v>0</v>
      </c>
      <c r="Q25" s="46">
        <v>0</v>
      </c>
      <c r="R25" s="46">
        <v>-96.2</v>
      </c>
      <c r="S25" s="46">
        <v>0</v>
      </c>
      <c r="T25" s="46">
        <v>0</v>
      </c>
      <c r="U25" s="46">
        <v>0</v>
      </c>
      <c r="V25" s="46">
        <v>0</v>
      </c>
      <c r="W25" s="46"/>
      <c r="X25" s="46"/>
      <c r="Y25" s="46"/>
      <c r="Z25" s="46"/>
      <c r="AA25" s="46"/>
      <c r="AB25" s="46"/>
      <c r="AC25" s="46"/>
      <c r="AD25" s="90">
        <f t="shared" si="6"/>
        <v>96.2</v>
      </c>
      <c r="AE25" s="90">
        <f t="shared" si="7"/>
        <v>0</v>
      </c>
      <c r="AF25" s="90">
        <f t="shared" si="8"/>
        <v>-96.2</v>
      </c>
      <c r="AG25" s="90">
        <f t="shared" si="9"/>
        <v>0</v>
      </c>
      <c r="AH25" s="90">
        <f t="shared" si="4"/>
        <v>0</v>
      </c>
      <c r="AI25" s="90">
        <f t="shared" si="5"/>
        <v>96.2</v>
      </c>
    </row>
    <row r="26" spans="1:35" ht="15" x14ac:dyDescent="0.3">
      <c r="A26" s="4" t="s">
        <v>32</v>
      </c>
      <c r="B26" s="82" t="s">
        <v>27</v>
      </c>
      <c r="C26" s="46"/>
      <c r="D26" s="46"/>
      <c r="E26" s="46"/>
      <c r="F26" s="46">
        <v>1690</v>
      </c>
      <c r="G26" s="46">
        <v>81.5</v>
      </c>
      <c r="H26" s="46">
        <v>9.33</v>
      </c>
      <c r="I26" s="46">
        <v>0</v>
      </c>
      <c r="J26" s="46">
        <v>0</v>
      </c>
      <c r="K26" s="46">
        <v>0</v>
      </c>
      <c r="L26" s="46">
        <v>0</v>
      </c>
      <c r="M26" s="46">
        <v>0</v>
      </c>
      <c r="N26" s="46">
        <v>0</v>
      </c>
      <c r="O26" s="46">
        <v>0</v>
      </c>
      <c r="P26" s="46">
        <v>79.5</v>
      </c>
      <c r="Q26" s="46">
        <v>166</v>
      </c>
      <c r="R26" s="46">
        <v>6.6699999999999995E-2</v>
      </c>
      <c r="S26" s="46">
        <v>2.9</v>
      </c>
      <c r="T26" s="46">
        <v>-257</v>
      </c>
      <c r="U26" s="46">
        <v>0</v>
      </c>
      <c r="V26" s="46">
        <v>-257</v>
      </c>
      <c r="W26" s="46"/>
      <c r="X26" s="46"/>
      <c r="Y26" s="46"/>
      <c r="Z26" s="46"/>
      <c r="AA26" s="46"/>
      <c r="AB26" s="46"/>
      <c r="AC26" s="46"/>
      <c r="AD26" s="90">
        <f t="shared" si="6"/>
        <v>1780.83</v>
      </c>
      <c r="AE26" s="90">
        <f t="shared" si="7"/>
        <v>0</v>
      </c>
      <c r="AF26" s="90">
        <f t="shared" si="8"/>
        <v>248.4667</v>
      </c>
      <c r="AG26" s="90">
        <f t="shared" si="9"/>
        <v>2029.2966999999999</v>
      </c>
      <c r="AH26" s="90">
        <f t="shared" si="4"/>
        <v>0</v>
      </c>
      <c r="AI26" s="90">
        <f t="shared" si="5"/>
        <v>1780.83</v>
      </c>
    </row>
    <row r="27" spans="1:35" ht="15" x14ac:dyDescent="0.3">
      <c r="A27" s="4" t="s">
        <v>33</v>
      </c>
      <c r="B27" s="82" t="s">
        <v>8</v>
      </c>
      <c r="C27" s="46"/>
      <c r="D27" s="46"/>
      <c r="E27" s="46"/>
      <c r="F27" s="46">
        <v>43</v>
      </c>
      <c r="G27" s="46">
        <v>0</v>
      </c>
      <c r="H27" s="46">
        <v>0</v>
      </c>
      <c r="I27" s="46">
        <v>0</v>
      </c>
      <c r="J27" s="46">
        <v>0</v>
      </c>
      <c r="K27" s="46">
        <v>0</v>
      </c>
      <c r="L27" s="46">
        <v>0</v>
      </c>
      <c r="M27" s="46">
        <v>0</v>
      </c>
      <c r="N27" s="46">
        <v>0</v>
      </c>
      <c r="O27" s="46">
        <v>0</v>
      </c>
      <c r="P27" s="46">
        <v>0</v>
      </c>
      <c r="Q27" s="46">
        <v>0</v>
      </c>
      <c r="R27" s="46">
        <v>43.8</v>
      </c>
      <c r="S27" s="46">
        <v>0</v>
      </c>
      <c r="T27" s="46">
        <v>0</v>
      </c>
      <c r="U27" s="46">
        <v>0</v>
      </c>
      <c r="V27" s="46">
        <v>0</v>
      </c>
      <c r="W27" s="46"/>
      <c r="X27" s="46"/>
      <c r="Y27" s="46"/>
      <c r="Z27" s="46"/>
      <c r="AA27" s="46"/>
      <c r="AB27" s="46"/>
      <c r="AC27" s="46"/>
      <c r="AD27" s="90">
        <f t="shared" si="6"/>
        <v>43</v>
      </c>
      <c r="AE27" s="90">
        <f t="shared" si="7"/>
        <v>0</v>
      </c>
      <c r="AF27" s="90">
        <f t="shared" si="8"/>
        <v>43.8</v>
      </c>
      <c r="AG27" s="90">
        <f t="shared" si="9"/>
        <v>86.8</v>
      </c>
      <c r="AH27" s="90">
        <f t="shared" si="4"/>
        <v>0</v>
      </c>
      <c r="AI27" s="90">
        <f t="shared" si="5"/>
        <v>43</v>
      </c>
    </row>
    <row r="28" spans="1:35" ht="15" x14ac:dyDescent="0.3">
      <c r="A28" s="4" t="s">
        <v>34</v>
      </c>
      <c r="B28" s="82" t="s">
        <v>27</v>
      </c>
      <c r="C28" s="46"/>
      <c r="D28" s="46"/>
      <c r="E28" s="46"/>
      <c r="F28" s="46">
        <v>73</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c r="X28" s="46"/>
      <c r="Y28" s="46"/>
      <c r="Z28" s="46"/>
      <c r="AA28" s="46"/>
      <c r="AB28" s="46"/>
      <c r="AC28" s="46"/>
      <c r="AD28" s="90">
        <f t="shared" si="6"/>
        <v>73</v>
      </c>
      <c r="AE28" s="90">
        <f t="shared" si="7"/>
        <v>0</v>
      </c>
      <c r="AF28" s="90">
        <f t="shared" si="8"/>
        <v>0</v>
      </c>
      <c r="AG28" s="90">
        <f t="shared" si="9"/>
        <v>73</v>
      </c>
      <c r="AH28" s="90">
        <f t="shared" si="4"/>
        <v>0</v>
      </c>
      <c r="AI28" s="90">
        <f t="shared" si="5"/>
        <v>73</v>
      </c>
    </row>
    <row r="29" spans="1:35" ht="15" x14ac:dyDescent="0.3">
      <c r="A29" s="4" t="s">
        <v>35</v>
      </c>
      <c r="B29" s="82" t="s">
        <v>27</v>
      </c>
      <c r="C29" s="46"/>
      <c r="D29" s="46"/>
      <c r="E29" s="46"/>
      <c r="F29" s="46">
        <v>221</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c r="X29" s="46"/>
      <c r="Y29" s="46"/>
      <c r="Z29" s="46"/>
      <c r="AA29" s="46"/>
      <c r="AB29" s="46"/>
      <c r="AC29" s="46"/>
      <c r="AD29" s="90">
        <f t="shared" si="6"/>
        <v>221</v>
      </c>
      <c r="AE29" s="90">
        <f t="shared" si="7"/>
        <v>0</v>
      </c>
      <c r="AF29" s="90">
        <f t="shared" si="8"/>
        <v>0</v>
      </c>
      <c r="AG29" s="90">
        <f t="shared" si="9"/>
        <v>221</v>
      </c>
      <c r="AH29" s="90">
        <f t="shared" si="4"/>
        <v>0</v>
      </c>
      <c r="AI29" s="90">
        <f t="shared" si="5"/>
        <v>221</v>
      </c>
    </row>
    <row r="30" spans="1:35" ht="15" x14ac:dyDescent="0.3">
      <c r="A30" s="4" t="s">
        <v>36</v>
      </c>
      <c r="B30" s="82"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t="s">
        <v>177</v>
      </c>
      <c r="W30" s="46"/>
      <c r="X30" s="46"/>
      <c r="Y30" s="46"/>
      <c r="Z30" s="46"/>
      <c r="AA30" s="46"/>
      <c r="AB30" s="46"/>
      <c r="AC30" s="46"/>
      <c r="AD30" s="90" t="s">
        <v>177</v>
      </c>
      <c r="AE30" s="90" t="s">
        <v>177</v>
      </c>
      <c r="AF30" s="90" t="s">
        <v>177</v>
      </c>
      <c r="AG30" s="90" t="s">
        <v>177</v>
      </c>
      <c r="AH30" s="90" t="s">
        <v>177</v>
      </c>
      <c r="AI30" s="90" t="s">
        <v>177</v>
      </c>
    </row>
    <row r="31" spans="1:35" ht="15" x14ac:dyDescent="0.3">
      <c r="A31" s="4" t="s">
        <v>38</v>
      </c>
      <c r="B31" s="82" t="s">
        <v>39</v>
      </c>
      <c r="C31" s="46"/>
      <c r="D31" s="46"/>
      <c r="E31" s="46"/>
      <c r="F31" s="46">
        <v>6.4999999999999997E-3</v>
      </c>
      <c r="G31" s="46">
        <v>5.0600000000000005E-4</v>
      </c>
      <c r="H31" s="46">
        <v>6.19E-5</v>
      </c>
      <c r="I31" s="46">
        <v>0</v>
      </c>
      <c r="J31" s="46">
        <v>0</v>
      </c>
      <c r="K31" s="46">
        <v>0</v>
      </c>
      <c r="L31" s="46">
        <v>0</v>
      </c>
      <c r="M31" s="46">
        <v>0</v>
      </c>
      <c r="N31" s="46">
        <v>0</v>
      </c>
      <c r="O31" s="46">
        <v>0</v>
      </c>
      <c r="P31" s="46">
        <v>5.3499999999999999E-4</v>
      </c>
      <c r="Q31" s="46">
        <v>1.0499999999999999E-3</v>
      </c>
      <c r="R31" s="46">
        <v>-1.55E-2</v>
      </c>
      <c r="S31" s="46">
        <v>1.4399999999999999E-5</v>
      </c>
      <c r="T31" s="46">
        <v>-2.2799999999999999E-3</v>
      </c>
      <c r="U31" s="46">
        <v>0</v>
      </c>
      <c r="V31" s="46">
        <v>-2.2799999999999999E-3</v>
      </c>
      <c r="W31" s="46"/>
      <c r="X31" s="46"/>
      <c r="Y31" s="46"/>
      <c r="Z31" s="46"/>
      <c r="AA31" s="46"/>
      <c r="AB31" s="46"/>
      <c r="AC31" s="46"/>
      <c r="AD31" s="90">
        <f t="shared" si="6"/>
        <v>7.0679000000000002E-3</v>
      </c>
      <c r="AE31" s="90">
        <f t="shared" si="7"/>
        <v>0</v>
      </c>
      <c r="AF31" s="90">
        <f t="shared" si="8"/>
        <v>-1.3900600000000001E-2</v>
      </c>
      <c r="AG31" s="90">
        <f t="shared" si="9"/>
        <v>-6.8327000000000006E-3</v>
      </c>
      <c r="AH31" s="90">
        <f t="shared" si="4"/>
        <v>0</v>
      </c>
      <c r="AI31" s="90">
        <f t="shared" si="5"/>
        <v>7.0679000000000002E-3</v>
      </c>
    </row>
    <row r="32" spans="1:35" ht="15" x14ac:dyDescent="0.3">
      <c r="A32" s="4" t="s">
        <v>40</v>
      </c>
      <c r="B32" s="82" t="s">
        <v>39</v>
      </c>
      <c r="C32" s="46"/>
      <c r="D32" s="46"/>
      <c r="E32" s="46"/>
      <c r="F32" s="46">
        <v>42.3</v>
      </c>
      <c r="G32" s="46">
        <v>7.14</v>
      </c>
      <c r="H32" s="46">
        <v>3.09E-2</v>
      </c>
      <c r="I32" s="46">
        <v>0</v>
      </c>
      <c r="J32" s="46">
        <v>0</v>
      </c>
      <c r="K32" s="46">
        <v>0</v>
      </c>
      <c r="L32" s="46">
        <v>0</v>
      </c>
      <c r="M32" s="46">
        <v>0</v>
      </c>
      <c r="N32" s="46">
        <v>0</v>
      </c>
      <c r="O32" s="46">
        <v>0</v>
      </c>
      <c r="P32" s="46">
        <v>0.114</v>
      </c>
      <c r="Q32" s="46">
        <v>6.84</v>
      </c>
      <c r="R32" s="46">
        <v>1.6299999999999999E-2</v>
      </c>
      <c r="S32" s="46">
        <v>20.100000000000001</v>
      </c>
      <c r="T32" s="46">
        <v>-1.49</v>
      </c>
      <c r="U32" s="46">
        <v>0</v>
      </c>
      <c r="V32" s="46">
        <v>-1.49</v>
      </c>
      <c r="W32" s="46"/>
      <c r="X32" s="46"/>
      <c r="Y32" s="46"/>
      <c r="Z32" s="46"/>
      <c r="AA32" s="46"/>
      <c r="AB32" s="46"/>
      <c r="AC32" s="46"/>
      <c r="AD32" s="90">
        <f t="shared" si="6"/>
        <v>49.4709</v>
      </c>
      <c r="AE32" s="90">
        <f t="shared" si="7"/>
        <v>0</v>
      </c>
      <c r="AF32" s="90">
        <f t="shared" si="8"/>
        <v>27.070300000000003</v>
      </c>
      <c r="AG32" s="90">
        <f t="shared" si="9"/>
        <v>76.541200000000003</v>
      </c>
      <c r="AH32" s="90">
        <f t="shared" si="4"/>
        <v>0</v>
      </c>
      <c r="AI32" s="90">
        <f t="shared" si="5"/>
        <v>49.4709</v>
      </c>
    </row>
    <row r="33" spans="1:35" ht="15" x14ac:dyDescent="0.3">
      <c r="A33" s="4" t="s">
        <v>41</v>
      </c>
      <c r="B33" s="82" t="s">
        <v>39</v>
      </c>
      <c r="C33" s="46"/>
      <c r="D33" s="46"/>
      <c r="E33" s="46"/>
      <c r="F33" s="46">
        <v>7.4099999999999999E-3</v>
      </c>
      <c r="G33" s="46">
        <v>4.5099999999999998E-5</v>
      </c>
      <c r="H33" s="46">
        <v>2.3499999999999999E-6</v>
      </c>
      <c r="I33" s="46">
        <v>0</v>
      </c>
      <c r="J33" s="46">
        <v>0</v>
      </c>
      <c r="K33" s="46">
        <v>0</v>
      </c>
      <c r="L33" s="46">
        <v>0</v>
      </c>
      <c r="M33" s="46">
        <v>0</v>
      </c>
      <c r="N33" s="46">
        <v>0</v>
      </c>
      <c r="O33" s="46">
        <v>0</v>
      </c>
      <c r="P33" s="46">
        <v>1.56E-5</v>
      </c>
      <c r="Q33" s="46">
        <v>1.2E-4</v>
      </c>
      <c r="R33" s="46">
        <v>3.1899999999999998E-2</v>
      </c>
      <c r="S33" s="46">
        <v>1.13E-6</v>
      </c>
      <c r="T33" s="46">
        <v>-4.4200000000000001E-4</v>
      </c>
      <c r="U33" s="46">
        <v>0</v>
      </c>
      <c r="V33" s="46">
        <v>-4.4200000000000001E-4</v>
      </c>
      <c r="W33" s="46"/>
      <c r="X33" s="46"/>
      <c r="Y33" s="46"/>
      <c r="Z33" s="46"/>
      <c r="AA33" s="46"/>
      <c r="AB33" s="46"/>
      <c r="AC33" s="46"/>
      <c r="AD33" s="90">
        <f t="shared" si="6"/>
        <v>7.45745E-3</v>
      </c>
      <c r="AE33" s="90">
        <f t="shared" si="7"/>
        <v>0</v>
      </c>
      <c r="AF33" s="90">
        <f t="shared" si="8"/>
        <v>3.2036729999999999E-2</v>
      </c>
      <c r="AG33" s="90">
        <f t="shared" si="9"/>
        <v>3.9494179999999997E-2</v>
      </c>
      <c r="AH33" s="90">
        <f t="shared" si="4"/>
        <v>0</v>
      </c>
      <c r="AI33" s="90">
        <f t="shared" si="5"/>
        <v>7.45745E-3</v>
      </c>
    </row>
    <row r="34" spans="1:35" ht="1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2.23E-5</v>
      </c>
      <c r="S34" s="46">
        <v>0</v>
      </c>
      <c r="T34" s="46">
        <v>0</v>
      </c>
      <c r="U34" s="46">
        <v>0</v>
      </c>
      <c r="V34" s="46">
        <v>0</v>
      </c>
      <c r="W34" s="46"/>
      <c r="X34" s="46"/>
      <c r="Y34" s="46"/>
      <c r="Z34" s="46"/>
      <c r="AA34" s="46"/>
      <c r="AB34" s="46"/>
      <c r="AC34" s="46"/>
      <c r="AD34" s="90">
        <f t="shared" si="6"/>
        <v>0</v>
      </c>
      <c r="AE34" s="90">
        <f t="shared" si="7"/>
        <v>0</v>
      </c>
      <c r="AF34" s="90">
        <f t="shared" si="8"/>
        <v>2.23E-5</v>
      </c>
      <c r="AG34" s="90">
        <f t="shared" si="9"/>
        <v>2.23E-5</v>
      </c>
      <c r="AH34" s="90">
        <f t="shared" si="4"/>
        <v>0</v>
      </c>
      <c r="AI34" s="90">
        <f t="shared" si="5"/>
        <v>0</v>
      </c>
    </row>
    <row r="35" spans="1:35" ht="1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ht="1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ht="15" x14ac:dyDescent="0.3">
      <c r="A37" s="2" t="s">
        <v>45</v>
      </c>
      <c r="B37" s="83" t="s">
        <v>9</v>
      </c>
      <c r="C37" s="46"/>
      <c r="D37" s="46"/>
      <c r="E37" s="46"/>
      <c r="F37" s="46">
        <v>0</v>
      </c>
      <c r="G37" s="46">
        <v>0</v>
      </c>
      <c r="H37" s="46">
        <v>0</v>
      </c>
      <c r="I37" s="46">
        <v>0</v>
      </c>
      <c r="J37" s="46">
        <v>0</v>
      </c>
      <c r="K37" s="46">
        <v>0</v>
      </c>
      <c r="L37" s="46">
        <v>0</v>
      </c>
      <c r="M37" s="46">
        <v>0</v>
      </c>
      <c r="N37" s="46">
        <v>0</v>
      </c>
      <c r="O37" s="46">
        <v>0</v>
      </c>
      <c r="P37" s="46">
        <v>0</v>
      </c>
      <c r="Q37" s="46">
        <v>0</v>
      </c>
      <c r="R37" s="46">
        <v>10.7</v>
      </c>
      <c r="S37" s="46">
        <v>0</v>
      </c>
      <c r="T37" s="46">
        <v>0</v>
      </c>
      <c r="U37" s="46">
        <v>0</v>
      </c>
      <c r="V37" s="46">
        <v>0</v>
      </c>
      <c r="W37" s="46"/>
      <c r="X37" s="46"/>
      <c r="Y37" s="46"/>
      <c r="Z37" s="46"/>
      <c r="AA37" s="46"/>
      <c r="AB37" s="46"/>
      <c r="AC37" s="46"/>
      <c r="AD37" s="90">
        <f t="shared" si="6"/>
        <v>0</v>
      </c>
      <c r="AE37" s="90">
        <f t="shared" si="7"/>
        <v>0</v>
      </c>
      <c r="AF37" s="90">
        <f t="shared" si="8"/>
        <v>10.7</v>
      </c>
      <c r="AG37" s="90">
        <f t="shared" si="9"/>
        <v>10.7</v>
      </c>
      <c r="AH37" s="90">
        <f t="shared" si="4"/>
        <v>0</v>
      </c>
      <c r="AI37" s="90">
        <f t="shared" si="5"/>
        <v>0</v>
      </c>
    </row>
    <row r="38" spans="1:35" ht="15" x14ac:dyDescent="0.3">
      <c r="A38" s="2" t="s">
        <v>46</v>
      </c>
      <c r="B38" s="83" t="s">
        <v>9</v>
      </c>
      <c r="C38" s="46"/>
      <c r="D38" s="46"/>
      <c r="E38" s="46"/>
      <c r="F38" s="46">
        <v>0</v>
      </c>
      <c r="G38" s="46">
        <v>0</v>
      </c>
      <c r="H38" s="46">
        <v>0</v>
      </c>
      <c r="I38" s="46">
        <v>0</v>
      </c>
      <c r="J38" s="46">
        <v>0</v>
      </c>
      <c r="K38" s="46">
        <v>0</v>
      </c>
      <c r="L38" s="46">
        <v>0</v>
      </c>
      <c r="M38" s="46">
        <v>0</v>
      </c>
      <c r="N38" s="46">
        <v>0</v>
      </c>
      <c r="O38" s="46">
        <v>0</v>
      </c>
      <c r="P38" s="46">
        <v>0</v>
      </c>
      <c r="Q38" s="46">
        <v>0</v>
      </c>
      <c r="R38" s="46">
        <v>26.9</v>
      </c>
      <c r="S38" s="46">
        <v>0</v>
      </c>
      <c r="T38" s="46">
        <v>0</v>
      </c>
      <c r="U38" s="46">
        <v>0</v>
      </c>
      <c r="V38" s="46">
        <v>0</v>
      </c>
      <c r="W38" s="46"/>
      <c r="X38" s="46"/>
      <c r="Y38" s="46"/>
      <c r="Z38" s="46"/>
      <c r="AA38" s="46"/>
      <c r="AB38" s="46"/>
      <c r="AC38" s="46"/>
      <c r="AD38" s="90">
        <f t="shared" si="6"/>
        <v>0</v>
      </c>
      <c r="AE38" s="90">
        <f t="shared" si="7"/>
        <v>0</v>
      </c>
      <c r="AF38" s="90">
        <f t="shared" si="8"/>
        <v>26.9</v>
      </c>
      <c r="AG38" s="90">
        <f t="shared" si="9"/>
        <v>26.9</v>
      </c>
      <c r="AH38" s="90">
        <f t="shared" si="4"/>
        <v>0</v>
      </c>
      <c r="AI38" s="90">
        <f t="shared" si="5"/>
        <v>0</v>
      </c>
    </row>
    <row r="39" spans="1:35" ht="15" x14ac:dyDescent="0.3">
      <c r="A39" s="2" t="s">
        <v>159</v>
      </c>
      <c r="B39" s="83" t="s">
        <v>147</v>
      </c>
      <c r="C39" s="46"/>
      <c r="D39" s="46"/>
      <c r="E39" s="46"/>
      <c r="F39" s="46">
        <v>9.0000000000000002E-6</v>
      </c>
      <c r="G39" s="46">
        <v>5.3099999999999998E-7</v>
      </c>
      <c r="H39" s="46">
        <v>1.8199999999999999E-7</v>
      </c>
      <c r="I39" s="46">
        <v>0</v>
      </c>
      <c r="J39" s="46">
        <v>0</v>
      </c>
      <c r="K39" s="46">
        <v>0</v>
      </c>
      <c r="L39" s="46">
        <v>0</v>
      </c>
      <c r="M39" s="46">
        <v>0</v>
      </c>
      <c r="N39" s="46">
        <v>0</v>
      </c>
      <c r="O39" s="46">
        <v>0</v>
      </c>
      <c r="P39" s="46">
        <v>9.0100000000000001E-6</v>
      </c>
      <c r="Q39" s="46">
        <v>8.2500000000000004E-7</v>
      </c>
      <c r="R39" s="46">
        <v>8.4799999999999997E-7</v>
      </c>
      <c r="S39" s="46">
        <v>1.8600000000000001E-8</v>
      </c>
      <c r="T39" s="46">
        <v>-1.8500000000000001E-6</v>
      </c>
      <c r="U39" s="46">
        <v>0</v>
      </c>
      <c r="V39" s="46">
        <v>-1.8500000000000001E-6</v>
      </c>
      <c r="W39" s="46"/>
      <c r="X39" s="46"/>
      <c r="Y39" s="46"/>
      <c r="Z39" s="46"/>
      <c r="AA39" s="46"/>
      <c r="AB39" s="46"/>
      <c r="AC39" s="46"/>
      <c r="AD39" s="90">
        <f t="shared" si="6"/>
        <v>9.713E-6</v>
      </c>
      <c r="AE39" s="90">
        <f t="shared" si="7"/>
        <v>0</v>
      </c>
      <c r="AF39" s="90">
        <f t="shared" si="8"/>
        <v>1.0701599999999999E-5</v>
      </c>
      <c r="AG39" s="90">
        <f t="shared" si="9"/>
        <v>2.0414599999999999E-5</v>
      </c>
      <c r="AH39" s="90">
        <f t="shared" si="4"/>
        <v>0</v>
      </c>
      <c r="AI39" s="90">
        <f t="shared" si="5"/>
        <v>9.713E-6</v>
      </c>
    </row>
    <row r="40" spans="1:35" ht="15" x14ac:dyDescent="0.3">
      <c r="A40" s="2" t="s">
        <v>160</v>
      </c>
      <c r="B40" s="83" t="s">
        <v>185</v>
      </c>
      <c r="C40" s="46"/>
      <c r="D40" s="46"/>
      <c r="E40" s="46"/>
      <c r="F40" s="46">
        <v>11.8</v>
      </c>
      <c r="G40" s="46">
        <v>0.10299999999999999</v>
      </c>
      <c r="H40" s="46">
        <v>5.5900000000000004E-3</v>
      </c>
      <c r="I40" s="46">
        <v>0</v>
      </c>
      <c r="J40" s="46">
        <v>0</v>
      </c>
      <c r="K40" s="46">
        <v>0</v>
      </c>
      <c r="L40" s="46">
        <v>0</v>
      </c>
      <c r="M40" s="46">
        <v>0</v>
      </c>
      <c r="N40" s="46">
        <v>0</v>
      </c>
      <c r="O40" s="46">
        <v>0</v>
      </c>
      <c r="P40" s="46">
        <v>3.7699999999999997E-2</v>
      </c>
      <c r="Q40" s="46">
        <v>0.26800000000000002</v>
      </c>
      <c r="R40" s="46">
        <v>5.2299999999999999E-2</v>
      </c>
      <c r="S40" s="46">
        <v>2.7100000000000002E-3</v>
      </c>
      <c r="T40" s="46">
        <v>-1.03</v>
      </c>
      <c r="U40" s="46">
        <v>0</v>
      </c>
      <c r="V40" s="46">
        <v>-1.03</v>
      </c>
      <c r="W40" s="46"/>
      <c r="X40" s="46"/>
      <c r="Y40" s="46"/>
      <c r="Z40" s="46"/>
      <c r="AA40" s="46"/>
      <c r="AB40" s="46"/>
      <c r="AC40" s="46"/>
      <c r="AD40" s="90">
        <f t="shared" si="6"/>
        <v>11.90859</v>
      </c>
      <c r="AE40" s="90">
        <f t="shared" si="7"/>
        <v>0</v>
      </c>
      <c r="AF40" s="90">
        <f t="shared" si="8"/>
        <v>0.36071000000000003</v>
      </c>
      <c r="AG40" s="90">
        <f t="shared" si="9"/>
        <v>12.269299999999999</v>
      </c>
      <c r="AH40" s="90">
        <f t="shared" si="4"/>
        <v>0</v>
      </c>
      <c r="AI40" s="90">
        <f t="shared" si="5"/>
        <v>11.90859</v>
      </c>
    </row>
    <row r="41" spans="1:35" ht="15" x14ac:dyDescent="0.3">
      <c r="A41" s="2" t="s">
        <v>161</v>
      </c>
      <c r="B41" s="83" t="s">
        <v>150</v>
      </c>
      <c r="C41" s="46"/>
      <c r="D41" s="46"/>
      <c r="E41" s="46"/>
      <c r="F41" s="46">
        <v>945</v>
      </c>
      <c r="G41" s="46">
        <v>39.200000000000003</v>
      </c>
      <c r="H41" s="46">
        <v>4.45</v>
      </c>
      <c r="I41" s="46">
        <v>0</v>
      </c>
      <c r="J41" s="46">
        <v>0</v>
      </c>
      <c r="K41" s="46">
        <v>0</v>
      </c>
      <c r="L41" s="46">
        <v>0</v>
      </c>
      <c r="M41" s="46">
        <v>0</v>
      </c>
      <c r="N41" s="46">
        <v>0</v>
      </c>
      <c r="O41" s="46">
        <v>0</v>
      </c>
      <c r="P41" s="46">
        <v>38</v>
      </c>
      <c r="Q41" s="46">
        <v>84</v>
      </c>
      <c r="R41" s="46">
        <v>6.55</v>
      </c>
      <c r="S41" s="46">
        <v>1.18</v>
      </c>
      <c r="T41" s="46">
        <v>-1450</v>
      </c>
      <c r="U41" s="46">
        <v>0</v>
      </c>
      <c r="V41" s="46">
        <v>-1450</v>
      </c>
      <c r="W41" s="46"/>
      <c r="X41" s="46"/>
      <c r="Y41" s="46"/>
      <c r="Z41" s="46"/>
      <c r="AA41" s="46"/>
      <c r="AB41" s="46"/>
      <c r="AC41" s="46"/>
      <c r="AD41" s="90">
        <f t="shared" si="6"/>
        <v>988.65000000000009</v>
      </c>
      <c r="AE41" s="90">
        <f t="shared" si="7"/>
        <v>0</v>
      </c>
      <c r="AF41" s="90">
        <f t="shared" si="8"/>
        <v>129.73000000000002</v>
      </c>
      <c r="AG41" s="90">
        <f t="shared" si="9"/>
        <v>1118.3800000000001</v>
      </c>
      <c r="AH41" s="90">
        <f t="shared" si="4"/>
        <v>0</v>
      </c>
      <c r="AI41" s="90">
        <f t="shared" si="5"/>
        <v>988.65000000000009</v>
      </c>
    </row>
    <row r="42" spans="1:35" ht="15" x14ac:dyDescent="0.3">
      <c r="A42" s="2" t="s">
        <v>162</v>
      </c>
      <c r="B42" s="83" t="s">
        <v>152</v>
      </c>
      <c r="C42" s="46"/>
      <c r="D42" s="46"/>
      <c r="E42" s="46"/>
      <c r="F42" s="46">
        <v>4.5299999999999999E-7</v>
      </c>
      <c r="G42" s="46">
        <v>2.3899999999999998E-9</v>
      </c>
      <c r="H42" s="46">
        <v>3.2300000000000002E-10</v>
      </c>
      <c r="I42" s="46">
        <v>0</v>
      </c>
      <c r="J42" s="46">
        <v>0</v>
      </c>
      <c r="K42" s="46">
        <v>0</v>
      </c>
      <c r="L42" s="46">
        <v>0</v>
      </c>
      <c r="M42" s="46">
        <v>0</v>
      </c>
      <c r="N42" s="46">
        <v>0</v>
      </c>
      <c r="O42" s="46">
        <v>0</v>
      </c>
      <c r="P42" s="46">
        <v>1.86E-9</v>
      </c>
      <c r="Q42" s="46">
        <v>4.9399999999999999E-9</v>
      </c>
      <c r="R42" s="46">
        <v>1.33E-8</v>
      </c>
      <c r="S42" s="46">
        <v>6.6200000000000001E-11</v>
      </c>
      <c r="T42" s="46">
        <v>-5.3800000000000002E-6</v>
      </c>
      <c r="U42" s="46">
        <v>0</v>
      </c>
      <c r="V42" s="46">
        <v>-5.3800000000000002E-6</v>
      </c>
      <c r="W42" s="46"/>
      <c r="X42" s="46"/>
      <c r="Y42" s="46"/>
      <c r="Z42" s="46"/>
      <c r="AA42" s="46"/>
      <c r="AB42" s="46"/>
      <c r="AC42" s="46"/>
      <c r="AD42" s="90">
        <f t="shared" si="6"/>
        <v>4.5571300000000003E-7</v>
      </c>
      <c r="AE42" s="90">
        <f t="shared" si="7"/>
        <v>0</v>
      </c>
      <c r="AF42" s="90">
        <f t="shared" si="8"/>
        <v>2.0166200000000001E-8</v>
      </c>
      <c r="AG42" s="90">
        <f t="shared" si="9"/>
        <v>4.7587920000000001E-7</v>
      </c>
      <c r="AH42" s="90">
        <f t="shared" si="4"/>
        <v>0</v>
      </c>
      <c r="AI42" s="90">
        <f t="shared" si="5"/>
        <v>4.5571300000000003E-7</v>
      </c>
    </row>
    <row r="43" spans="1:35" ht="15" x14ac:dyDescent="0.3">
      <c r="A43" s="2" t="s">
        <v>163</v>
      </c>
      <c r="B43" s="83" t="s">
        <v>152</v>
      </c>
      <c r="C43" s="46"/>
      <c r="D43" s="46"/>
      <c r="E43" s="46"/>
      <c r="F43" s="46">
        <v>1.9400000000000001E-6</v>
      </c>
      <c r="G43" s="46">
        <v>5.8199999999999998E-8</v>
      </c>
      <c r="H43" s="46">
        <v>1.8899999999999999E-9</v>
      </c>
      <c r="I43" s="46">
        <v>0</v>
      </c>
      <c r="J43" s="46">
        <v>0</v>
      </c>
      <c r="K43" s="46">
        <v>0</v>
      </c>
      <c r="L43" s="46">
        <v>0</v>
      </c>
      <c r="M43" s="46">
        <v>0</v>
      </c>
      <c r="N43" s="46">
        <v>0</v>
      </c>
      <c r="O43" s="46">
        <v>0</v>
      </c>
      <c r="P43" s="46">
        <v>1.29E-8</v>
      </c>
      <c r="Q43" s="46">
        <v>1.1000000000000001E-7</v>
      </c>
      <c r="R43" s="46">
        <v>7.1399999999999997E-9</v>
      </c>
      <c r="S43" s="46">
        <v>5.09E-10</v>
      </c>
      <c r="T43" s="46">
        <v>-2.29E-7</v>
      </c>
      <c r="U43" s="46">
        <v>0</v>
      </c>
      <c r="V43" s="46">
        <v>-2.29E-7</v>
      </c>
      <c r="W43" s="46"/>
      <c r="X43" s="46"/>
      <c r="Y43" s="46"/>
      <c r="Z43" s="46"/>
      <c r="AA43" s="46"/>
      <c r="AB43" s="46"/>
      <c r="AC43" s="46"/>
      <c r="AD43" s="90">
        <f t="shared" si="6"/>
        <v>2.0000900000000003E-6</v>
      </c>
      <c r="AE43" s="90">
        <f t="shared" si="7"/>
        <v>0</v>
      </c>
      <c r="AF43" s="90">
        <f t="shared" si="8"/>
        <v>1.3054899999999999E-7</v>
      </c>
      <c r="AG43" s="90">
        <f t="shared" si="9"/>
        <v>2.1306390000000004E-6</v>
      </c>
      <c r="AH43" s="90">
        <f t="shared" si="4"/>
        <v>0</v>
      </c>
      <c r="AI43" s="90">
        <f t="shared" si="5"/>
        <v>2.0000900000000003E-6</v>
      </c>
    </row>
    <row r="44" spans="1:35" ht="15" x14ac:dyDescent="0.3">
      <c r="A44" s="2" t="s">
        <v>164</v>
      </c>
      <c r="B44" s="83" t="s">
        <v>155</v>
      </c>
      <c r="C44" s="46"/>
      <c r="D44" s="46"/>
      <c r="E44" s="46"/>
      <c r="F44" s="46">
        <v>739</v>
      </c>
      <c r="G44" s="46">
        <v>82.7</v>
      </c>
      <c r="H44" s="46">
        <v>2.08</v>
      </c>
      <c r="I44" s="46">
        <v>0</v>
      </c>
      <c r="J44" s="46">
        <v>0</v>
      </c>
      <c r="K44" s="46">
        <v>0</v>
      </c>
      <c r="L44" s="46">
        <v>0</v>
      </c>
      <c r="M44" s="46">
        <v>0</v>
      </c>
      <c r="N44" s="46">
        <v>0</v>
      </c>
      <c r="O44" s="46">
        <v>0</v>
      </c>
      <c r="P44" s="46">
        <v>5.36</v>
      </c>
      <c r="Q44" s="46">
        <v>85.1</v>
      </c>
      <c r="R44" s="46">
        <v>4.07</v>
      </c>
      <c r="S44" s="46">
        <v>5.98</v>
      </c>
      <c r="T44" s="46">
        <v>-162</v>
      </c>
      <c r="U44" s="46">
        <v>0</v>
      </c>
      <c r="V44" s="46">
        <v>-162</v>
      </c>
      <c r="W44" s="46"/>
      <c r="X44" s="46"/>
      <c r="Y44" s="46"/>
      <c r="Z44" s="46"/>
      <c r="AA44" s="46"/>
      <c r="AB44" s="46"/>
      <c r="AC44" s="46"/>
      <c r="AD44" s="90">
        <f t="shared" si="6"/>
        <v>823.78000000000009</v>
      </c>
      <c r="AE44" s="90">
        <f t="shared" si="7"/>
        <v>0</v>
      </c>
      <c r="AF44" s="90">
        <f t="shared" si="8"/>
        <v>100.51</v>
      </c>
      <c r="AG44" s="90">
        <f t="shared" si="9"/>
        <v>924.29000000000008</v>
      </c>
      <c r="AH44" s="90">
        <f t="shared" si="4"/>
        <v>0</v>
      </c>
      <c r="AI44" s="90">
        <f t="shared" si="5"/>
        <v>823.78000000000009</v>
      </c>
    </row>
    <row r="45" spans="1:35" ht="15" x14ac:dyDescent="0.3">
      <c r="T45" s="15"/>
    </row>
    <row r="46" spans="1:35" x14ac:dyDescent="0.3">
      <c r="A46" s="28" t="s">
        <v>116</v>
      </c>
      <c r="B46" s="16"/>
      <c r="C46" s="16"/>
      <c r="D46" s="16"/>
      <c r="E46" s="16"/>
      <c r="F46" s="18"/>
      <c r="G46" s="18"/>
      <c r="T46" s="15"/>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163</v>
      </c>
      <c r="G4" s="17">
        <f>IF(Gesamtüberblick!G8="","",Gesamtüberblick!G8)</f>
        <v>5.37</v>
      </c>
      <c r="H4" s="17">
        <f>IF(Gesamtüberblick!H8="","",Gesamtüberblick!H8)</f>
        <v>0.71499999999999997</v>
      </c>
      <c r="I4" s="17">
        <f>IF(Gesamtüberblick!I8="","",Gesamtüberblick!I8)</f>
        <v>-2.66</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6.07</v>
      </c>
      <c r="Q4" s="17">
        <f>IF(Gesamtüberblick!Q8="","",Gesamtüberblick!Q8)</f>
        <v>11.7</v>
      </c>
      <c r="R4" s="17">
        <f>IF(Gesamtüberblick!R8="","",Gesamtüberblick!R8)</f>
        <v>4.68</v>
      </c>
      <c r="S4" s="17">
        <f>IF(Gesamtüberblick!S8="","",Gesamtüberblick!S8)</f>
        <v>6.3700000000000007E-2</v>
      </c>
      <c r="T4" s="17">
        <f>IF(Gesamtüberblick!U8="","",Gesamtüberblick!U8)</f>
        <v>0</v>
      </c>
      <c r="U4" s="17">
        <f>IF(Gesamtüberblick!V8="","",Gesamtüberblick!V8)</f>
        <v>-23.9</v>
      </c>
      <c r="V4" s="17">
        <f>IF(Gesamtüberblick!T8="","",Gesamtüberblick!T8)</f>
        <v>-23.9</v>
      </c>
      <c r="W4" s="17">
        <f>IF(Gesamtüberblick!$AD8="","",Gesamtüberblick!$AD8)</f>
        <v>169.08500000000001</v>
      </c>
      <c r="X4" s="17">
        <f>IF(Gesamtüberblick!$AE8="","",Gesamtüberblick!$AE8)</f>
        <v>-2.66</v>
      </c>
      <c r="Y4" s="17">
        <f>IF(Gesamtüberblick!AF8="","",Gesamtüberblick!AF8)</f>
        <v>22.5137</v>
      </c>
      <c r="Z4" s="17">
        <f>IF(Gesamtüberblick!AG8="","",Gesamtüberblick!AG8)</f>
        <v>188.93870000000001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169.08500000000001</v>
      </c>
      <c r="AI4" s="17">
        <f>IF(Gesamtüberblick!$AE8="","",Gesamtüberblick!$AE8)</f>
        <v>-2.66</v>
      </c>
      <c r="AJ4" s="17">
        <f>IF(Gesamtüberblick!AH8="","",Gesamtüberblick!AH8)</f>
        <v>0</v>
      </c>
      <c r="AK4" s="17">
        <f>IF(Gesamtüberblick!AI8="","",Gesamtüberblick!AI8)</f>
        <v>166.42500000000001</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163</v>
      </c>
      <c r="G5" s="17">
        <f>IF(Gesamtüberblick!G9="","",Gesamtüberblick!G9)</f>
        <v>5.37</v>
      </c>
      <c r="H5" s="17">
        <f>IF(Gesamtüberblick!H9="","",Gesamtüberblick!H9)</f>
        <v>0.71499999999999997</v>
      </c>
      <c r="I5" s="17">
        <f>IF(Gesamtüberblick!I9="","",Gesamtüberblick!I9)</f>
        <v>-2.66</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6.07</v>
      </c>
      <c r="Q5" s="17">
        <f>IF(Gesamtüberblick!Q9="","",Gesamtüberblick!Q9)</f>
        <v>11.7</v>
      </c>
      <c r="R5" s="17">
        <f>IF(Gesamtüberblick!R9="","",Gesamtüberblick!R9)</f>
        <v>4.68</v>
      </c>
      <c r="S5" s="17">
        <f>IF(Gesamtüberblick!S9="","",Gesamtüberblick!S9)</f>
        <v>6.3700000000000007E-2</v>
      </c>
      <c r="T5" s="17">
        <f>IF(Gesamtüberblick!U9="","",Gesamtüberblick!U9)</f>
        <v>0</v>
      </c>
      <c r="U5" s="17">
        <f>IF(Gesamtüberblick!V9="","",Gesamtüberblick!V9)</f>
        <v>-23.9</v>
      </c>
      <c r="V5" s="17">
        <f>IF(Gesamtüberblick!T9="","",Gesamtüberblick!T9)</f>
        <v>-23.9</v>
      </c>
      <c r="W5" s="17">
        <f>IF(Gesamtüberblick!$AD9="","",Gesamtüberblick!$AD9)</f>
        <v>169.08500000000001</v>
      </c>
      <c r="X5" s="17">
        <f>IF(Gesamtüberblick!$AE9="","",Gesamtüberblick!$AE9)</f>
        <v>-2.66</v>
      </c>
      <c r="Y5" s="17">
        <f>IF(Gesamtüberblick!AF9="","",Gesamtüberblick!AF9)</f>
        <v>22.5137</v>
      </c>
      <c r="Z5" s="17">
        <f>IF(Gesamtüberblick!AG9="","",Gesamtüberblick!AG9)</f>
        <v>188.93870000000001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169.08500000000001</v>
      </c>
      <c r="AI5" s="17">
        <f>IF(Gesamtüberblick!$AE9="","",Gesamtüberblick!$AE9)</f>
        <v>-2.66</v>
      </c>
      <c r="AJ5" s="17">
        <f>IF(Gesamtüberblick!AH9="","",Gesamtüberblick!AH9)</f>
        <v>0</v>
      </c>
      <c r="AK5" s="17">
        <f>IF(Gesamtüberblick!AI9="","",Gesamtüberblick!AI9)</f>
        <v>166.42500000000001</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0.121</v>
      </c>
      <c r="G7" s="17">
        <f>IF(Gesamtüberblick!G11="","",Gesamtüberblick!G11)</f>
        <v>2.6199999999999999E-3</v>
      </c>
      <c r="H7" s="17">
        <f>IF(Gesamtüberblick!H11="","",Gesamtüberblick!H11)</f>
        <v>1.44E-4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6.8300000000000001E-4</v>
      </c>
      <c r="Q7" s="17">
        <f>IF(Gesamtüberblick!Q11="","",Gesamtüberblick!Q11)</f>
        <v>5.4000000000000003E-3</v>
      </c>
      <c r="R7" s="17">
        <f>IF(Gesamtüberblick!R11="","",Gesamtüberblick!R11)</f>
        <v>2.9599999999999998E-4</v>
      </c>
      <c r="S7" s="17">
        <f>IF(Gesamtüberblick!S11="","",Gesamtüberblick!S11)</f>
        <v>2.4600000000000002E-5</v>
      </c>
      <c r="T7" s="17">
        <f>IF(Gesamtüberblick!U11="","",Gesamtüberblick!U11)</f>
        <v>0</v>
      </c>
      <c r="U7" s="17">
        <f>IF(Gesamtüberblick!V11="","",Gesamtüberblick!V11)</f>
        <v>-7.8200000000000006E-3</v>
      </c>
      <c r="V7" s="17">
        <f>IF(Gesamtüberblick!T11="","",Gesamtüberblick!T11)</f>
        <v>-7.8200000000000006E-3</v>
      </c>
      <c r="W7" s="17">
        <f>IF(Gesamtüberblick!$AD11="","",Gesamtüberblick!$AD11)</f>
        <v>0.123764</v>
      </c>
      <c r="X7" s="17">
        <f>IF(Gesamtüberblick!$AE11="","",Gesamtüberblick!$AE11)</f>
        <v>0</v>
      </c>
      <c r="Y7" s="17">
        <f>IF(Gesamtüberblick!AF11="","",Gesamtüberblick!AF11)</f>
        <v>6.4035999999999997E-3</v>
      </c>
      <c r="Z7" s="17">
        <f>IF(Gesamtüberblick!AG11="","",Gesamtüberblick!AG11)</f>
        <v>0.13016759999999999</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0.123764</v>
      </c>
      <c r="AI7" s="17">
        <f>IF(Gesamtüberblick!$AE11="","",Gesamtüberblick!$AE11)</f>
        <v>0</v>
      </c>
      <c r="AJ7" s="17">
        <f>IF(Gesamtüberblick!AH11="","",Gesamtüberblick!AH11)</f>
        <v>0</v>
      </c>
      <c r="AK7" s="17">
        <f>IF(Gesamtüberblick!AI11="","",Gesamtüberblick!AI11)</f>
        <v>0.123764</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4.1699999999999999E-6</v>
      </c>
      <c r="G8" s="17">
        <f>IF(Gesamtüberblick!G12="","",Gesamtüberblick!G12)</f>
        <v>1.2200000000000001E-7</v>
      </c>
      <c r="H8" s="17">
        <f>IF(Gesamtüberblick!H12="","",Gesamtüberblick!H12)</f>
        <v>1.13E-8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9.6600000000000005E-8</v>
      </c>
      <c r="Q8" s="17">
        <f>IF(Gesamtüberblick!Q12="","",Gesamtüberblick!Q12)</f>
        <v>2.5699999999999999E-7</v>
      </c>
      <c r="R8" s="17">
        <f>IF(Gesamtüberblick!R12="","",Gesamtüberblick!R12)</f>
        <v>5.1399999999999997E-8</v>
      </c>
      <c r="S8" s="17">
        <f>IF(Gesamtüberblick!S12="","",Gesamtüberblick!S12)</f>
        <v>3.9300000000000003E-9</v>
      </c>
      <c r="T8" s="17">
        <f>IF(Gesamtüberblick!U12="","",Gesamtüberblick!U12)</f>
        <v>0</v>
      </c>
      <c r="U8" s="17">
        <f>IF(Gesamtüberblick!V12="","",Gesamtüberblick!V12)</f>
        <v>-1.5200000000000001E-7</v>
      </c>
      <c r="V8" s="17">
        <f>IF(Gesamtüberblick!T12="","",Gesamtüberblick!T12)</f>
        <v>-1.5200000000000001E-7</v>
      </c>
      <c r="W8" s="17">
        <f>IF(Gesamtüberblick!$AD12="","",Gesamtüberblick!$AD12)</f>
        <v>4.3032999999999999E-6</v>
      </c>
      <c r="X8" s="17">
        <f>IF(Gesamtüberblick!$AE12="","",Gesamtüberblick!$AE12)</f>
        <v>0</v>
      </c>
      <c r="Y8" s="17">
        <f>IF(Gesamtüberblick!AF12="","",Gesamtüberblick!AF12)</f>
        <v>4.0893E-7</v>
      </c>
      <c r="Z8" s="17">
        <f>IF(Gesamtüberblick!AG12="","",Gesamtüberblick!AG12)</f>
        <v>4.7122299999999999E-6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4.3032999999999999E-6</v>
      </c>
      <c r="AI8" s="17">
        <f>IF(Gesamtüberblick!$AE12="","",Gesamtüberblick!$AE12)</f>
        <v>0</v>
      </c>
      <c r="AJ8" s="17">
        <f>IF(Gesamtüberblick!AH12="","",Gesamtüberblick!AH12)</f>
        <v>0</v>
      </c>
      <c r="AK8" s="17">
        <f>IF(Gesamtüberblick!AI12="","",Gesamtüberblick!AI12)</f>
        <v>4.3032999999999999E-6</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0.55000000000000004</v>
      </c>
      <c r="G9" s="17">
        <f>IF(Gesamtüberblick!G13="","",Gesamtüberblick!G13)</f>
        <v>1.3299999999999999E-2</v>
      </c>
      <c r="H9" s="17">
        <f>IF(Gesamtüberblick!H13="","",Gesamtüberblick!H13)</f>
        <v>6.5599999999999999E-3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5.6300000000000003E-2</v>
      </c>
      <c r="Q9" s="17">
        <f>IF(Gesamtüberblick!Q13="","",Gesamtüberblick!Q13)</f>
        <v>4.5999999999999999E-2</v>
      </c>
      <c r="R9" s="17">
        <f>IF(Gesamtüberblick!R13="","",Gesamtüberblick!R13)</f>
        <v>0.03</v>
      </c>
      <c r="S9" s="17">
        <f>IF(Gesamtüberblick!S13="","",Gesamtüberblick!S13)</f>
        <v>7.4299999999999995E-4</v>
      </c>
      <c r="T9" s="17">
        <f>IF(Gesamtüberblick!U13="","",Gesamtüberblick!U13)</f>
        <v>0</v>
      </c>
      <c r="U9" s="17">
        <f>IF(Gesamtüberblick!V13="","",Gesamtüberblick!V13)</f>
        <v>-9.7699999999999995E-2</v>
      </c>
      <c r="V9" s="17">
        <f>IF(Gesamtüberblick!T13="","",Gesamtüberblick!T13)</f>
        <v>-9.7699999999999995E-2</v>
      </c>
      <c r="W9" s="17">
        <f>IF(Gesamtüberblick!$AD13="","",Gesamtüberblick!$AD13)</f>
        <v>0.56986000000000003</v>
      </c>
      <c r="X9" s="17">
        <f>IF(Gesamtüberblick!$AE13="","",Gesamtüberblick!$AE13)</f>
        <v>0</v>
      </c>
      <c r="Y9" s="17">
        <f>IF(Gesamtüberblick!AF13="","",Gesamtüberblick!AF13)</f>
        <v>0.13304299999999999</v>
      </c>
      <c r="Z9" s="17">
        <f>IF(Gesamtüberblick!AG13="","",Gesamtüberblick!AG13)</f>
        <v>0.70290300000000006</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0.56986000000000003</v>
      </c>
      <c r="AI9" s="17">
        <f>IF(Gesamtüberblick!$AE13="","",Gesamtüberblick!$AE13)</f>
        <v>0</v>
      </c>
      <c r="AJ9" s="17">
        <f>IF(Gesamtüberblick!AH13="","",Gesamtüberblick!AH13)</f>
        <v>0</v>
      </c>
      <c r="AK9" s="17">
        <f>IF(Gesamtüberblick!AI13="","",Gesamtüberblick!AI13)</f>
        <v>0.56986000000000003</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4.2299999999999997E-2</v>
      </c>
      <c r="G10" s="17">
        <f>IF(Gesamtüberblick!G14="","",Gesamtüberblick!G14)</f>
        <v>3.9599999999999998E-4</v>
      </c>
      <c r="H10" s="17">
        <f>IF(Gesamtüberblick!H14="","",Gesamtüberblick!H14)</f>
        <v>2.8099999999999999E-5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1.8599999999999999E-4</v>
      </c>
      <c r="Q10" s="17">
        <f>IF(Gesamtüberblick!Q14="","",Gesamtüberblick!Q14)</f>
        <v>8.1300000000000003E-4</v>
      </c>
      <c r="R10" s="17">
        <f>IF(Gesamtüberblick!R14="","",Gesamtüberblick!R14)</f>
        <v>1.0399999999999999E-4</v>
      </c>
      <c r="S10" s="17">
        <f>IF(Gesamtüberblick!S14="","",Gesamtüberblick!S14)</f>
        <v>5.5799999999999999E-6</v>
      </c>
      <c r="T10" s="17">
        <f>IF(Gesamtüberblick!U14="","",Gesamtüberblick!U14)</f>
        <v>0</v>
      </c>
      <c r="U10" s="17">
        <f>IF(Gesamtüberblick!V14="","",Gesamtüberblick!V14)</f>
        <v>-9.75E-3</v>
      </c>
      <c r="V10" s="17">
        <f>IF(Gesamtüberblick!T14="","",Gesamtüberblick!T14)</f>
        <v>-9.75E-3</v>
      </c>
      <c r="W10" s="17">
        <f>IF(Gesamtüberblick!$AD14="","",Gesamtüberblick!$AD14)</f>
        <v>4.2724100000000001E-2</v>
      </c>
      <c r="X10" s="17">
        <f>IF(Gesamtüberblick!$AE14="","",Gesamtüberblick!$AE14)</f>
        <v>0</v>
      </c>
      <c r="Y10" s="17">
        <f>IF(Gesamtüberblick!AF14="","",Gesamtüberblick!AF14)</f>
        <v>1.1085800000000001E-3</v>
      </c>
      <c r="Z10" s="17">
        <f>IF(Gesamtüberblick!AG14="","",Gesamtüberblick!AG14)</f>
        <v>4.3832679999999999E-2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4.2724100000000001E-2</v>
      </c>
      <c r="AI10" s="17">
        <f>IF(Gesamtüberblick!$AE14="","",Gesamtüberblick!$AE14)</f>
        <v>0</v>
      </c>
      <c r="AJ10" s="17">
        <f>IF(Gesamtüberblick!AH14="","",Gesamtüberblick!AH14)</f>
        <v>0</v>
      </c>
      <c r="AK10" s="17">
        <f>IF(Gesamtüberblick!AI14="","",Gesamtüberblick!AI14)</f>
        <v>4.2724100000000001E-2</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0.14000000000000001</v>
      </c>
      <c r="G11" s="17">
        <f>IF(Gesamtüberblick!G15="","",Gesamtüberblick!G15)</f>
        <v>3.62E-3</v>
      </c>
      <c r="H11" s="17">
        <f>IF(Gesamtüberblick!H15="","",Gesamtüberblick!H15)</f>
        <v>3.0100000000000001E-3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2.6100000000000002E-2</v>
      </c>
      <c r="Q11" s="17">
        <f>IF(Gesamtüberblick!Q15="","",Gesamtüberblick!Q15)</f>
        <v>1.7399999999999999E-2</v>
      </c>
      <c r="R11" s="17">
        <f>IF(Gesamtüberblick!R15="","",Gesamtüberblick!R15)</f>
        <v>1.3899999999999999E-2</v>
      </c>
      <c r="S11" s="17">
        <f>IF(Gesamtüberblick!S15="","",Gesamtüberblick!S15)</f>
        <v>3.21E-4</v>
      </c>
      <c r="T11" s="17">
        <f>IF(Gesamtüberblick!U15="","",Gesamtüberblick!U15)</f>
        <v>0</v>
      </c>
      <c r="U11" s="17">
        <f>IF(Gesamtüberblick!V15="","",Gesamtüberblick!V15)</f>
        <v>-2.3400000000000001E-2</v>
      </c>
      <c r="V11" s="17">
        <f>IF(Gesamtüberblick!T15="","",Gesamtüberblick!T15)</f>
        <v>-2.3400000000000001E-2</v>
      </c>
      <c r="W11" s="17">
        <f>IF(Gesamtüberblick!$AD15="","",Gesamtüberblick!$AD15)</f>
        <v>0.14663000000000004</v>
      </c>
      <c r="X11" s="17">
        <f>IF(Gesamtüberblick!$AE15="","",Gesamtüberblick!$AE15)</f>
        <v>0</v>
      </c>
      <c r="Y11" s="17">
        <f>IF(Gesamtüberblick!AF15="","",Gesamtüberblick!AF15)</f>
        <v>5.7720999999999995E-2</v>
      </c>
      <c r="Z11" s="17">
        <f>IF(Gesamtüberblick!AG15="","",Gesamtüberblick!AG15)</f>
        <v>0.20435100000000003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0.14663000000000004</v>
      </c>
      <c r="AI11" s="17">
        <f>IF(Gesamtüberblick!$AE15="","",Gesamtüberblick!$AE15)</f>
        <v>0</v>
      </c>
      <c r="AJ11" s="17">
        <f>IF(Gesamtüberblick!AH15="","",Gesamtüberblick!AH15)</f>
        <v>0</v>
      </c>
      <c r="AK11" s="17">
        <f>IF(Gesamtüberblick!AI15="","",Gesamtüberblick!AI15)</f>
        <v>0.14663000000000004</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1.52</v>
      </c>
      <c r="G12" s="17">
        <f>IF(Gesamtüberblick!G16="","",Gesamtüberblick!G16)</f>
        <v>3.7199999999999997E-2</v>
      </c>
      <c r="H12" s="17">
        <f>IF(Gesamtüberblick!H16="","",Gesamtüberblick!H16)</f>
        <v>3.27E-2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0.28399999999999997</v>
      </c>
      <c r="Q12" s="17">
        <f>IF(Gesamtüberblick!Q16="","",Gesamtüberblick!Q16)</f>
        <v>0.186</v>
      </c>
      <c r="R12" s="17">
        <f>IF(Gesamtüberblick!R16="","",Gesamtüberblick!R16)</f>
        <v>0.152</v>
      </c>
      <c r="S12" s="17">
        <f>IF(Gesamtüberblick!S16="","",Gesamtüberblick!S16)</f>
        <v>3.4499999999999999E-3</v>
      </c>
      <c r="T12" s="17">
        <f>IF(Gesamtüberblick!U16="","",Gesamtüberblick!U16)</f>
        <v>0</v>
      </c>
      <c r="U12" s="17">
        <f>IF(Gesamtüberblick!V16="","",Gesamtüberblick!V16)</f>
        <v>-0.27400000000000002</v>
      </c>
      <c r="V12" s="17">
        <f>IF(Gesamtüberblick!T16="","",Gesamtüberblick!T16)</f>
        <v>-0.27400000000000002</v>
      </c>
      <c r="W12" s="17">
        <f>IF(Gesamtüberblick!$AD16="","",Gesamtüberblick!$AD16)</f>
        <v>1.5898999999999999</v>
      </c>
      <c r="X12" s="17">
        <f>IF(Gesamtüberblick!$AE16="","",Gesamtüberblick!$AE16)</f>
        <v>0</v>
      </c>
      <c r="Y12" s="17">
        <f>IF(Gesamtüberblick!AF16="","",Gesamtüberblick!AF16)</f>
        <v>0.62544999999999995</v>
      </c>
      <c r="Z12" s="17">
        <f>IF(Gesamtüberblick!AG16="","",Gesamtüberblick!AG16)</f>
        <v>2.2153499999999999</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1.5898999999999999</v>
      </c>
      <c r="AI12" s="17">
        <f>IF(Gesamtüberblick!$AE16="","",Gesamtüberblick!$AE16)</f>
        <v>0</v>
      </c>
      <c r="AJ12" s="17">
        <f>IF(Gesamtüberblick!AH16="","",Gesamtüberblick!AH16)</f>
        <v>0</v>
      </c>
      <c r="AK12" s="17">
        <f>IF(Gesamtüberblick!AI16="","",Gesamtüberblick!AI16)</f>
        <v>1.5898999999999999</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0.51600000000000001</v>
      </c>
      <c r="G13" s="17">
        <f>IF(Gesamtüberblick!G17="","",Gesamtüberblick!G17)</f>
        <v>2.1700000000000001E-2</v>
      </c>
      <c r="H13" s="17">
        <f>IF(Gesamtüberblick!H17="","",Gesamtüberblick!H17)</f>
        <v>9.7099999999999999E-3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8.4000000000000005E-2</v>
      </c>
      <c r="Q13" s="17">
        <f>IF(Gesamtüberblick!Q17="","",Gesamtüberblick!Q17)</f>
        <v>6.7599999999999993E-2</v>
      </c>
      <c r="R13" s="17">
        <f>IF(Gesamtüberblick!R17="","",Gesamtüberblick!R17)</f>
        <v>4.5400000000000003E-2</v>
      </c>
      <c r="S13" s="17">
        <f>IF(Gesamtüberblick!S17="","",Gesamtüberblick!S17)</f>
        <v>1.3600000000000001E-3</v>
      </c>
      <c r="T13" s="17">
        <f>IF(Gesamtüberblick!U17="","",Gesamtüberblick!U17)</f>
        <v>0</v>
      </c>
      <c r="U13" s="17">
        <f>IF(Gesamtüberblick!V17="","",Gesamtüberblick!V17)</f>
        <v>-8.5300000000000001E-2</v>
      </c>
      <c r="V13" s="17">
        <f>IF(Gesamtüberblick!T17="","",Gesamtüberblick!T17)</f>
        <v>-8.5300000000000001E-2</v>
      </c>
      <c r="W13" s="17">
        <f>IF(Gesamtüberblick!$AD17="","",Gesamtüberblick!$AD17)</f>
        <v>0.54741000000000006</v>
      </c>
      <c r="X13" s="17">
        <f>IF(Gesamtüberblick!$AE17="","",Gesamtüberblick!$AE17)</f>
        <v>0</v>
      </c>
      <c r="Y13" s="17">
        <f>IF(Gesamtüberblick!AF17="","",Gesamtüberblick!AF17)</f>
        <v>0.19836000000000001</v>
      </c>
      <c r="Z13" s="17">
        <f>IF(Gesamtüberblick!AG17="","",Gesamtüberblick!AG17)</f>
        <v>0.74577000000000004</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0.54741000000000006</v>
      </c>
      <c r="AI13" s="17">
        <f>IF(Gesamtüberblick!$AE17="","",Gesamtüberblick!$AE17)</f>
        <v>0</v>
      </c>
      <c r="AJ13" s="17">
        <f>IF(Gesamtüberblick!AH17="","",Gesamtüberblick!AH17)</f>
        <v>0</v>
      </c>
      <c r="AK13" s="17">
        <f>IF(Gesamtüberblick!AI17="","",Gesamtüberblick!AI17)</f>
        <v>0.54741000000000006</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5.2800000000000004E-4</v>
      </c>
      <c r="G14" s="17">
        <f>IF(Gesamtüberblick!G18="","",Gesamtüberblick!G18)</f>
        <v>1.5E-5</v>
      </c>
      <c r="H14" s="17">
        <f>IF(Gesamtüberblick!H18="","",Gesamtüberblick!H18)</f>
        <v>6.6000000000000003E-7</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2.12E-6</v>
      </c>
      <c r="Q14" s="17">
        <f>IF(Gesamtüberblick!Q18="","",Gesamtüberblick!Q18)</f>
        <v>3.7599999999999999E-5</v>
      </c>
      <c r="R14" s="17">
        <f>IF(Gesamtüberblick!R18="","",Gesamtüberblick!R18)</f>
        <v>2.04E-6</v>
      </c>
      <c r="S14" s="17">
        <f>IF(Gesamtüberblick!S18="","",Gesamtüberblick!S18)</f>
        <v>1.24E-7</v>
      </c>
      <c r="T14" s="17">
        <f>IF(Gesamtüberblick!U18="","",Gesamtüberblick!U18)</f>
        <v>0</v>
      </c>
      <c r="U14" s="17">
        <f>IF(Gesamtüberblick!V18="","",Gesamtüberblick!V18)</f>
        <v>-2.23E-4</v>
      </c>
      <c r="V14" s="17">
        <f>IF(Gesamtüberblick!T18="","",Gesamtüberblick!T18)</f>
        <v>-2.23E-4</v>
      </c>
      <c r="W14" s="17">
        <f>IF(Gesamtüberblick!$AD18="","",Gesamtüberblick!$AD18)</f>
        <v>5.4366000000000006E-4</v>
      </c>
      <c r="X14" s="17">
        <f>IF(Gesamtüberblick!$AE18="","",Gesamtüberblick!$AE18)</f>
        <v>0</v>
      </c>
      <c r="Y14" s="17">
        <f>IF(Gesamtüberblick!AF18="","",Gesamtüberblick!AF18)</f>
        <v>4.1884000000000001E-5</v>
      </c>
      <c r="Z14" s="17">
        <f>IF(Gesamtüberblick!AG18="","",Gesamtüberblick!AG18)</f>
        <v>5.8554400000000002E-4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5.4366000000000006E-4</v>
      </c>
      <c r="AI14" s="17">
        <f>IF(Gesamtüberblick!$AE18="","",Gesamtüberblick!$AE18)</f>
        <v>0</v>
      </c>
      <c r="AJ14" s="17">
        <f>IF(Gesamtüberblick!AH18="","",Gesamtüberblick!AH18)</f>
        <v>0</v>
      </c>
      <c r="AK14" s="17">
        <f>IF(Gesamtüberblick!AI18="","",Gesamtüberblick!AI18)</f>
        <v>5.4366000000000006E-4</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1690</v>
      </c>
      <c r="G15" s="17">
        <f>IF(Gesamtüberblick!G19="","",Gesamtüberblick!G19)</f>
        <v>81.5</v>
      </c>
      <c r="H15" s="17">
        <f>IF(Gesamtüberblick!H19="","",Gesamtüberblick!H19)</f>
        <v>9.33</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79.5</v>
      </c>
      <c r="Q15" s="17">
        <f>IF(Gesamtüberblick!Q19="","",Gesamtüberblick!Q19)</f>
        <v>166</v>
      </c>
      <c r="R15" s="17">
        <f>IF(Gesamtüberblick!R19="","",Gesamtüberblick!R19)</f>
        <v>43.8</v>
      </c>
      <c r="S15" s="17">
        <f>IF(Gesamtüberblick!S19="","",Gesamtüberblick!S19)</f>
        <v>2.9</v>
      </c>
      <c r="T15" s="17">
        <f>IF(Gesamtüberblick!U19="","",Gesamtüberblick!U19)</f>
        <v>0</v>
      </c>
      <c r="U15" s="17">
        <f>IF(Gesamtüberblick!V19="","",Gesamtüberblick!V19)</f>
        <v>-257</v>
      </c>
      <c r="V15" s="17">
        <f>IF(Gesamtüberblick!T19="","",Gesamtüberblick!T19)</f>
        <v>-257</v>
      </c>
      <c r="W15" s="17">
        <f>IF(Gesamtüberblick!$AD19="","",Gesamtüberblick!$AD19)</f>
        <v>1780.83</v>
      </c>
      <c r="X15" s="17">
        <f>IF(Gesamtüberblick!$AE19="","",Gesamtüberblick!$AE19)</f>
        <v>0</v>
      </c>
      <c r="Y15" s="17">
        <f>IF(Gesamtüberblick!AF19="","",Gesamtüberblick!AF19)</f>
        <v>292.2</v>
      </c>
      <c r="Z15" s="17">
        <f>IF(Gesamtüberblick!AG19="","",Gesamtüberblick!AG19)</f>
        <v>2073.0299999999997</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1780.83</v>
      </c>
      <c r="AI15" s="17">
        <f>IF(Gesamtüberblick!$AE19="","",Gesamtüberblick!$AE19)</f>
        <v>0</v>
      </c>
      <c r="AJ15" s="17">
        <f>IF(Gesamtüberblick!AH19="","",Gesamtüberblick!AH19)</f>
        <v>0</v>
      </c>
      <c r="AK15" s="17">
        <f>IF(Gesamtüberblick!AI19="","",Gesamtüberblick!AI19)</f>
        <v>1780.83</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21.7</v>
      </c>
      <c r="G16" s="17">
        <f>IF(Gesamtüberblick!G20="","",Gesamtüberblick!G20)</f>
        <v>0.38900000000000001</v>
      </c>
      <c r="H16" s="17">
        <f>IF(Gesamtüberblick!H20="","",Gesamtüberblick!H20)</f>
        <v>2.53E-2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0.17100000000000001</v>
      </c>
      <c r="Q16" s="17">
        <f>IF(Gesamtüberblick!Q20="","",Gesamtüberblick!Q20)</f>
        <v>0.629</v>
      </c>
      <c r="R16" s="17">
        <f>IF(Gesamtüberblick!R20="","",Gesamtüberblick!R20)</f>
        <v>0.10199999999999999</v>
      </c>
      <c r="S16" s="17">
        <f>IF(Gesamtüberblick!S20="","",Gesamtüberblick!S20)</f>
        <v>1.6899999999999998E-2</v>
      </c>
      <c r="T16" s="17">
        <f>IF(Gesamtüberblick!U20="","",Gesamtüberblick!U20)</f>
        <v>0</v>
      </c>
      <c r="U16" s="17">
        <f>IF(Gesamtüberblick!V20="","",Gesamtüberblick!V20)</f>
        <v>-0.26800000000000002</v>
      </c>
      <c r="V16" s="17">
        <f>IF(Gesamtüberblick!T20="","",Gesamtüberblick!T20)</f>
        <v>-0.26800000000000002</v>
      </c>
      <c r="W16" s="17">
        <f>IF(Gesamtüberblick!$AD20="","",Gesamtüberblick!$AD20)</f>
        <v>22.1143</v>
      </c>
      <c r="X16" s="17">
        <f>IF(Gesamtüberblick!$AE20="","",Gesamtüberblick!$AE20)</f>
        <v>0</v>
      </c>
      <c r="Y16" s="17">
        <f>IF(Gesamtüberblick!AF20="","",Gesamtüberblick!AF20)</f>
        <v>0.91890000000000005</v>
      </c>
      <c r="Z16" s="17">
        <f>IF(Gesamtüberblick!AG20="","",Gesamtüberblick!AG20)</f>
        <v>23.033200000000001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22.1143</v>
      </c>
      <c r="AI16" s="17">
        <f>IF(Gesamtüberblick!$AE20="","",Gesamtüberblick!$AE20)</f>
        <v>0</v>
      </c>
      <c r="AJ16" s="17">
        <f>IF(Gesamtüberblick!AH20="","",Gesamtüberblick!AH20)</f>
        <v>0</v>
      </c>
      <c r="AK16" s="17">
        <f>IF(Gesamtüberblick!AI20="","",Gesamtüberblick!AI20)</f>
        <v>22.1143</v>
      </c>
    </row>
    <row r="17" spans="1:34" ht="30.75"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376</v>
      </c>
      <c r="G4" s="17">
        <f>IF(Gesamtüberblick!G21="","",Gesamtüberblick!G21)</f>
        <v>1.1499999999999999</v>
      </c>
      <c r="H4" s="17">
        <f>IF(Gesamtüberblick!H21="","",Gesamtüberblick!H21)</f>
        <v>0.32400000000000001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0.438</v>
      </c>
      <c r="Q4" s="17">
        <f>IF(Gesamtüberblick!Q21="","",Gesamtüberblick!Q21)</f>
        <v>2.79</v>
      </c>
      <c r="R4" s="17">
        <f>IF(Gesamtüberblick!R21="","",Gesamtüberblick!R21)</f>
        <v>0.91</v>
      </c>
      <c r="S4" s="17">
        <f>IF(Gesamtüberblick!S21="","",Gesamtüberblick!S21)</f>
        <v>5.2499999999999998E-2</v>
      </c>
      <c r="T4" s="17">
        <f>IF(Gesamtüberblick!U21="","",Gesamtüberblick!U21)</f>
        <v>0</v>
      </c>
      <c r="U4" s="17">
        <f>IF(Gesamtüberblick!V21="","",Gesamtüberblick!V21)</f>
        <v>-24.5</v>
      </c>
      <c r="V4" s="17">
        <f>IF(Gesamtüberblick!T21="","",Gesamtüberblick!T21)</f>
        <v>-24.5</v>
      </c>
      <c r="W4" s="17">
        <f>IF(Gesamtüberblick!$AD21="","",Gesamtüberblick!$AD21)</f>
        <v>377.47399999999999</v>
      </c>
      <c r="X4" s="17">
        <f>IF(Gesamtüberblick!$AE21="","",Gesamtüberblick!$AE21)</f>
        <v>0</v>
      </c>
      <c r="Y4" s="17">
        <f>IF(Gesamtüberblick!AF21="","",Gesamtüberblick!AF21)</f>
        <v>4.1905000000000001</v>
      </c>
      <c r="Z4" s="17">
        <f>IF(Gesamtüberblick!AG21="","",Gesamtüberblick!AG21)</f>
        <v>381.66449999999998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377.47399999999999</v>
      </c>
      <c r="AI4" s="17">
        <f>IF(Gesamtüberblick!$AE21="","",Gesamtüberblick!$AE21)</f>
        <v>0</v>
      </c>
      <c r="AJ4" s="17">
        <f>IF(Gesamtüberblick!AH21="","",Gesamtüberblick!AH21)</f>
        <v>0</v>
      </c>
      <c r="AK4" s="17">
        <f>IF(Gesamtüberblick!AI21="","",Gesamtüberblick!AI21)</f>
        <v>377.47399999999999</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376</v>
      </c>
      <c r="G6" s="17">
        <f>IF(Gesamtüberblick!G23="","",Gesamtüberblick!G23)</f>
        <v>1.1499999999999999</v>
      </c>
      <c r="H6" s="17">
        <f>IF(Gesamtüberblick!H23="","",Gesamtüberblick!H23)</f>
        <v>0.32400000000000001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0.438</v>
      </c>
      <c r="Q6" s="17">
        <f>IF(Gesamtüberblick!Q23="","",Gesamtüberblick!Q23)</f>
        <v>2.79</v>
      </c>
      <c r="R6" s="17">
        <f>IF(Gesamtüberblick!R23="","",Gesamtüberblick!R23)</f>
        <v>0.91</v>
      </c>
      <c r="S6" s="17">
        <f>IF(Gesamtüberblick!S23="","",Gesamtüberblick!S23)</f>
        <v>5.2499999999999998E-2</v>
      </c>
      <c r="T6" s="17">
        <f>IF(Gesamtüberblick!U23="","",Gesamtüberblick!U23)</f>
        <v>0</v>
      </c>
      <c r="U6" s="17">
        <f>IF(Gesamtüberblick!V23="","",Gesamtüberblick!V23)</f>
        <v>-24.5</v>
      </c>
      <c r="V6" s="17">
        <f>IF(Gesamtüberblick!T23="","",Gesamtüberblick!T23)</f>
        <v>-24.5</v>
      </c>
      <c r="W6" s="17">
        <f>IF(Gesamtüberblick!$AD23="","",Gesamtüberblick!$AD23)</f>
        <v>377.47399999999999</v>
      </c>
      <c r="X6" s="17">
        <f>IF(Gesamtüberblick!$AE23="","",Gesamtüberblick!$AE23)</f>
        <v>0</v>
      </c>
      <c r="Y6" s="17">
        <f>IF(Gesamtüberblick!AF23="","",Gesamtüberblick!AF23)</f>
        <v>4.1905000000000001</v>
      </c>
      <c r="Z6" s="17">
        <f>IF(Gesamtüberblick!AG23="","",Gesamtüberblick!AG23)</f>
        <v>381.66449999999998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377.47399999999999</v>
      </c>
      <c r="AI6" s="17">
        <f>IF(Gesamtüberblick!$AE23="","",Gesamtüberblick!$AE23)</f>
        <v>0</v>
      </c>
      <c r="AJ6" s="17">
        <f>IF(Gesamtüberblick!AH23="","",Gesamtüberblick!AH23)</f>
        <v>0</v>
      </c>
      <c r="AK6" s="17">
        <f>IF(Gesamtüberblick!AI23="","",Gesamtüberblick!AI23)</f>
        <v>377.47399999999999</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1600</v>
      </c>
      <c r="G7" s="17">
        <f>IF(Gesamtüberblick!G24="","",Gesamtüberblick!G24)</f>
        <v>81.5</v>
      </c>
      <c r="H7" s="17">
        <f>IF(Gesamtüberblick!H24="","",Gesamtüberblick!H24)</f>
        <v>9.33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79.5</v>
      </c>
      <c r="Q7" s="17">
        <f>IF(Gesamtüberblick!Q24="","",Gesamtüberblick!Q24)</f>
        <v>166</v>
      </c>
      <c r="R7" s="17">
        <f>IF(Gesamtüberblick!R24="","",Gesamtüberblick!R24)</f>
        <v>96.3</v>
      </c>
      <c r="S7" s="17">
        <f>IF(Gesamtüberblick!S24="","",Gesamtüberblick!S24)</f>
        <v>2.9</v>
      </c>
      <c r="T7" s="17">
        <f>IF(Gesamtüberblick!U24="","",Gesamtüberblick!U24)</f>
        <v>0</v>
      </c>
      <c r="U7" s="17">
        <f>IF(Gesamtüberblick!V24="","",Gesamtüberblick!V24)</f>
        <v>-257</v>
      </c>
      <c r="V7" s="17">
        <f>IF(Gesamtüberblick!T24="","",Gesamtüberblick!T24)</f>
        <v>-257</v>
      </c>
      <c r="W7" s="17">
        <f>IF(Gesamtüberblick!$AD24="","",Gesamtüberblick!$AD24)</f>
        <v>1690.83</v>
      </c>
      <c r="X7" s="17">
        <f>IF(Gesamtüberblick!$AE24="","",Gesamtüberblick!$AE24)</f>
        <v>0</v>
      </c>
      <c r="Y7" s="17">
        <f>IF(Gesamtüberblick!AF24="","",Gesamtüberblick!AF24)</f>
        <v>344.7</v>
      </c>
      <c r="Z7" s="17">
        <f>IF(Gesamtüberblick!AG24="","",Gesamtüberblick!AG24)</f>
        <v>2035.53</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1690.83</v>
      </c>
      <c r="AI7" s="17">
        <f>IF(Gesamtüberblick!$AE24="","",Gesamtüberblick!$AE24)</f>
        <v>0</v>
      </c>
      <c r="AJ7" s="17">
        <f>IF(Gesamtüberblick!AH24="","",Gesamtüberblick!AH24)</f>
        <v>0</v>
      </c>
      <c r="AK7" s="17">
        <f>IF(Gesamtüberblick!AI24="","",Gesamtüberblick!AI24)</f>
        <v>1690.83</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96.2</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-96.2</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96.2</v>
      </c>
      <c r="X8" s="17">
        <f>IF(Gesamtüberblick!$AE25="","",Gesamtüberblick!$AE25)</f>
        <v>0</v>
      </c>
      <c r="Y8" s="17">
        <f>IF(Gesamtüberblick!AF25="","",Gesamtüberblick!AF25)</f>
        <v>-96.2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96.2</v>
      </c>
      <c r="AI8" s="17">
        <f>IF(Gesamtüberblick!$AE25="","",Gesamtüberblick!$AE25)</f>
        <v>0</v>
      </c>
      <c r="AJ8" s="17">
        <f>IF(Gesamtüberblick!AH25="","",Gesamtüberblick!AH25)</f>
        <v>0</v>
      </c>
      <c r="AK8" s="17">
        <f>IF(Gesamtüberblick!AI25="","",Gesamtüberblick!AI25)</f>
        <v>96.2</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1690</v>
      </c>
      <c r="G9" s="17">
        <f>IF(Gesamtüberblick!G26="","",Gesamtüberblick!G26)</f>
        <v>81.5</v>
      </c>
      <c r="H9" s="17">
        <f>IF(Gesamtüberblick!H26="","",Gesamtüberblick!H26)</f>
        <v>9.33</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79.5</v>
      </c>
      <c r="Q9" s="17">
        <f>IF(Gesamtüberblick!Q26="","",Gesamtüberblick!Q26)</f>
        <v>166</v>
      </c>
      <c r="R9" s="17">
        <f>IF(Gesamtüberblick!R26="","",Gesamtüberblick!R26)</f>
        <v>6.6699999999999995E-2</v>
      </c>
      <c r="S9" s="17">
        <f>IF(Gesamtüberblick!S26="","",Gesamtüberblick!S26)</f>
        <v>2.9</v>
      </c>
      <c r="T9" s="17">
        <f>IF(Gesamtüberblick!U26="","",Gesamtüberblick!U26)</f>
        <v>0</v>
      </c>
      <c r="U9" s="17">
        <f>IF(Gesamtüberblick!V26="","",Gesamtüberblick!V26)</f>
        <v>-257</v>
      </c>
      <c r="V9" s="17">
        <f>IF(Gesamtüberblick!T26="","",Gesamtüberblick!T26)</f>
        <v>-257</v>
      </c>
      <c r="W9" s="17">
        <f>IF(Gesamtüberblick!$AD26="","",Gesamtüberblick!$AD26)</f>
        <v>1780.83</v>
      </c>
      <c r="X9" s="17">
        <f>IF(Gesamtüberblick!$AE26="","",Gesamtüberblick!$AE26)</f>
        <v>0</v>
      </c>
      <c r="Y9" s="17">
        <f>IF(Gesamtüberblick!AF26="","",Gesamtüberblick!AF26)</f>
        <v>248.4667</v>
      </c>
      <c r="Z9" s="17">
        <f>IF(Gesamtüberblick!AG26="","",Gesamtüberblick!AG26)</f>
        <v>2029.2966999999999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1780.83</v>
      </c>
      <c r="AI9" s="17">
        <f>IF(Gesamtüberblick!$AE26="","",Gesamtüberblick!$AE26)</f>
        <v>0</v>
      </c>
      <c r="AJ9" s="17">
        <f>IF(Gesamtüberblick!AH26="","",Gesamtüberblick!AH26)</f>
        <v>0</v>
      </c>
      <c r="AK9" s="17">
        <f>IF(Gesamtüberblick!AI26="","",Gesamtüberblick!AI26)</f>
        <v>1780.83</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43</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43.8</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43</v>
      </c>
      <c r="X10" s="17">
        <f>IF(Gesamtüberblick!$AE27="","",Gesamtüberblick!$AE27)</f>
        <v>0</v>
      </c>
      <c r="Y10" s="17">
        <f>IF(Gesamtüberblick!AF27="","",Gesamtüberblick!AF27)</f>
        <v>43.8</v>
      </c>
      <c r="Z10" s="17">
        <f>IF(Gesamtüberblick!AG27="","",Gesamtüberblick!AG27)</f>
        <v>86.8</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43</v>
      </c>
      <c r="AI10" s="17">
        <f>IF(Gesamtüberblick!$AE27="","",Gesamtüberblick!$AE27)</f>
        <v>0</v>
      </c>
      <c r="AJ10" s="17">
        <f>IF(Gesamtüberblick!AH27="","",Gesamtüberblick!AH27)</f>
        <v>0</v>
      </c>
      <c r="AK10" s="17">
        <f>IF(Gesamtüberblick!AI27="","",Gesamtüberblick!AI27)</f>
        <v>43</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73</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73</v>
      </c>
      <c r="X11" s="17">
        <f>IF(Gesamtüberblick!$AE28="","",Gesamtüberblick!$AE28)</f>
        <v>0</v>
      </c>
      <c r="Y11" s="17">
        <f>IF(Gesamtüberblick!AF28="","",Gesamtüberblick!AF28)</f>
        <v>0</v>
      </c>
      <c r="Z11" s="17">
        <f>IF(Gesamtüberblick!AG28="","",Gesamtüberblick!AG28)</f>
        <v>73</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73</v>
      </c>
      <c r="AI11" s="17">
        <f>IF(Gesamtüberblick!$AE28="","",Gesamtüberblick!$AE28)</f>
        <v>0</v>
      </c>
      <c r="AJ11" s="17">
        <f>IF(Gesamtüberblick!AH28="","",Gesamtüberblick!AH28)</f>
        <v>0</v>
      </c>
      <c r="AK11" s="17">
        <f>IF(Gesamtüberblick!AI28="","",Gesamtüberblick!AI28)</f>
        <v>73</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221</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221</v>
      </c>
      <c r="X12" s="17">
        <f>IF(Gesamtüberblick!$AE29="","",Gesamtüberblick!$AE29)</f>
        <v>0</v>
      </c>
      <c r="Y12" s="17">
        <f>IF(Gesamtüberblick!AF29="","",Gesamtüberblick!AF29)</f>
        <v>0</v>
      </c>
      <c r="Z12" s="17">
        <f>IF(Gesamtüberblick!AG29="","",Gesamtüberblick!AG29)</f>
        <v>221</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221</v>
      </c>
      <c r="AI12" s="17">
        <f>IF(Gesamtüberblick!$AE29="","",Gesamtüberblick!$AE29)</f>
        <v>0</v>
      </c>
      <c r="AJ12" s="17">
        <f>IF(Gesamtüberblick!AH29="","",Gesamtüberblick!AH29)</f>
        <v>0</v>
      </c>
      <c r="AK12" s="17">
        <f>IF(Gesamtüberblick!AI29="","",Gesamtüberblick!AI29)</f>
        <v>221</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6.4999999999999997E-3</v>
      </c>
      <c r="G4" s="17">
        <f>IF(Gesamtüberblick!G31="","",Gesamtüberblick!G31)</f>
        <v>5.0600000000000005E-4</v>
      </c>
      <c r="H4" s="17">
        <f>IF(Gesamtüberblick!H31="","",Gesamtüberblick!H31)</f>
        <v>6.19E-5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5.3499999999999999E-4</v>
      </c>
      <c r="Q4" s="17">
        <f>IF(Gesamtüberblick!Q31="","",Gesamtüberblick!Q31)</f>
        <v>1.0499999999999999E-3</v>
      </c>
      <c r="R4" s="17">
        <f>IF(Gesamtüberblick!R31="","",Gesamtüberblick!R31)</f>
        <v>-1.55E-2</v>
      </c>
      <c r="S4" s="17">
        <f>IF(Gesamtüberblick!S31="","",Gesamtüberblick!S31)</f>
        <v>1.4399999999999999E-5</v>
      </c>
      <c r="T4" s="17">
        <f>IF(Gesamtüberblick!U31="","",Gesamtüberblick!U31)</f>
        <v>0</v>
      </c>
      <c r="U4" s="17">
        <f>IF(Gesamtüberblick!V31="","",Gesamtüberblick!V31)</f>
        <v>-2.2799999999999999E-3</v>
      </c>
      <c r="V4" s="17">
        <f>IF(Gesamtüberblick!T31="","",Gesamtüberblick!T31)</f>
        <v>-2.2799999999999999E-3</v>
      </c>
      <c r="W4" s="17">
        <f>IF(Gesamtüberblick!AD$31="","",Gesamtüberblick!$AD31)</f>
        <v>7.0679000000000002E-3</v>
      </c>
      <c r="X4" s="17">
        <f>IF(Gesamtüberblick!$AE31="","",Gesamtüberblick!$AE31)</f>
        <v>0</v>
      </c>
      <c r="Y4" s="17">
        <f>IF(Gesamtüberblick!AF31="","",Gesamtüberblick!AF31)</f>
        <v>-1.3900600000000001E-2</v>
      </c>
      <c r="Z4" s="17">
        <f>IF(Gesamtüberblick!AG31="","",Gesamtüberblick!AG31)</f>
        <v>-6.8327000000000006E-3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7.0679000000000002E-3</v>
      </c>
      <c r="AI4" s="17">
        <f>IF(Gesamtüberblick!$AE31="","",Gesamtüberblick!$AE31)</f>
        <v>0</v>
      </c>
      <c r="AJ4" s="17">
        <f>IF(Gesamtüberblick!AH31="","",Gesamtüberblick!AH31)</f>
        <v>0</v>
      </c>
      <c r="AK4" s="17">
        <f>IF(Gesamtüberblick!AI31="","",Gesamtüberblick!AI31)</f>
        <v>7.0679000000000002E-3</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42.3</v>
      </c>
      <c r="G5" s="17">
        <f>IF(Gesamtüberblick!G32="","",Gesamtüberblick!G32)</f>
        <v>7.14</v>
      </c>
      <c r="H5" s="17">
        <f>IF(Gesamtüberblick!H32="","",Gesamtüberblick!H32)</f>
        <v>3.09E-2</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0.114</v>
      </c>
      <c r="Q5" s="17">
        <f>IF(Gesamtüberblick!Q32="","",Gesamtüberblick!Q32)</f>
        <v>6.84</v>
      </c>
      <c r="R5" s="17">
        <f>IF(Gesamtüberblick!R32="","",Gesamtüberblick!R32)</f>
        <v>1.6299999999999999E-2</v>
      </c>
      <c r="S5" s="17">
        <f>IF(Gesamtüberblick!S32="","",Gesamtüberblick!S32)</f>
        <v>20.100000000000001</v>
      </c>
      <c r="T5" s="17">
        <f>IF(Gesamtüberblick!U32="","",Gesamtüberblick!U32)</f>
        <v>0</v>
      </c>
      <c r="U5" s="17">
        <f>IF(Gesamtüberblick!V32="","",Gesamtüberblick!V32)</f>
        <v>-1.49</v>
      </c>
      <c r="V5" s="17">
        <f>IF(Gesamtüberblick!T32="","",Gesamtüberblick!T32)</f>
        <v>-1.49</v>
      </c>
      <c r="W5" s="17">
        <f>IF(Gesamtüberblick!AD$31="","",Gesamtüberblick!$AD32)</f>
        <v>49.4709</v>
      </c>
      <c r="X5" s="17">
        <f>IF(Gesamtüberblick!$AE32="","",Gesamtüberblick!$AE32)</f>
        <v>0</v>
      </c>
      <c r="Y5" s="17">
        <f>IF(Gesamtüberblick!AF32="","",Gesamtüberblick!AF32)</f>
        <v>27.070300000000003</v>
      </c>
      <c r="Z5" s="17">
        <f>IF(Gesamtüberblick!AG32="","",Gesamtüberblick!AG32)</f>
        <v>76.541200000000003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49.4709</v>
      </c>
      <c r="AI5" s="17">
        <f>IF(Gesamtüberblick!$AE32="","",Gesamtüberblick!$AE32)</f>
        <v>0</v>
      </c>
      <c r="AJ5" s="17">
        <f>IF(Gesamtüberblick!AH32="","",Gesamtüberblick!AH32)</f>
        <v>0</v>
      </c>
      <c r="AK5" s="17">
        <f>IF(Gesamtüberblick!AI32="","",Gesamtüberblick!AI32)</f>
        <v>49.4709</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7.4099999999999999E-3</v>
      </c>
      <c r="G6" s="17">
        <f>IF(Gesamtüberblick!G33="","",Gesamtüberblick!G33)</f>
        <v>4.5099999999999998E-5</v>
      </c>
      <c r="H6" s="17">
        <f>IF(Gesamtüberblick!H33="","",Gesamtüberblick!H33)</f>
        <v>2.3499999999999999E-6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1.56E-5</v>
      </c>
      <c r="Q6" s="17">
        <f>IF(Gesamtüberblick!Q33="","",Gesamtüberblick!Q33)</f>
        <v>1.2E-4</v>
      </c>
      <c r="R6" s="17">
        <f>IF(Gesamtüberblick!R33="","",Gesamtüberblick!R33)</f>
        <v>3.1899999999999998E-2</v>
      </c>
      <c r="S6" s="17">
        <f>IF(Gesamtüberblick!S33="","",Gesamtüberblick!S33)</f>
        <v>1.13E-6</v>
      </c>
      <c r="T6" s="17">
        <f>IF(Gesamtüberblick!U33="","",Gesamtüberblick!U33)</f>
        <v>0</v>
      </c>
      <c r="U6" s="17">
        <f>IF(Gesamtüberblick!V33="","",Gesamtüberblick!V33)</f>
        <v>-4.4200000000000001E-4</v>
      </c>
      <c r="V6" s="17">
        <f>IF(Gesamtüberblick!T33="","",Gesamtüberblick!T33)</f>
        <v>-4.4200000000000001E-4</v>
      </c>
      <c r="W6" s="17">
        <f>IF(Gesamtüberblick!AD$31="","",Gesamtüberblick!$AD33)</f>
        <v>7.45745E-3</v>
      </c>
      <c r="X6" s="17">
        <f>IF(Gesamtüberblick!$AE33="","",Gesamtüberblick!$AE33)</f>
        <v>0</v>
      </c>
      <c r="Y6" s="17">
        <f>IF(Gesamtüberblick!AF33="","",Gesamtüberblick!AF33)</f>
        <v>3.2036729999999999E-2</v>
      </c>
      <c r="Z6" s="17">
        <f>IF(Gesamtüberblick!AG33="","",Gesamtüberblick!AG33)</f>
        <v>3.9494179999999997E-2</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7.45745E-3</v>
      </c>
      <c r="AI6" s="17">
        <f>IF(Gesamtüberblick!$AE33="","",Gesamtüberblick!$AE33)</f>
        <v>0</v>
      </c>
      <c r="AJ6" s="17">
        <f>IF(Gesamtüberblick!AH33="","",Gesamtüberblick!AH33)</f>
        <v>0</v>
      </c>
      <c r="AK6" s="17">
        <f>IF(Gesamtüberblick!AI33="","",Gesamtüberblick!AI33)</f>
        <v>7.45745E-3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2.23E-5</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2.23E-5</v>
      </c>
      <c r="Z7" s="17">
        <f>IF(Gesamtüberblick!AG34="","",Gesamtüberblick!AG34)</f>
        <v>2.23E-5</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10.7</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0</v>
      </c>
      <c r="X10" s="17">
        <f>IF(Gesamtüberblick!$AE37="","",Gesamtüberblick!$AE37)</f>
        <v>0</v>
      </c>
      <c r="Y10" s="17">
        <f>IF(Gesamtüberblick!AF37="","",Gesamtüberblick!AF37)</f>
        <v>10.7</v>
      </c>
      <c r="Z10" s="17">
        <f>IF(Gesamtüberblick!AG37="","",Gesamtüberblick!AG37)</f>
        <v>10.7</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26.9</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0</v>
      </c>
      <c r="X11" s="17">
        <f>IF(Gesamtüberblick!$AE38="","",Gesamtüberblick!$AE38)</f>
        <v>0</v>
      </c>
      <c r="Y11" s="17">
        <f>IF(Gesamtüberblick!AF38="","",Gesamtüberblick!AF38)</f>
        <v>26.9</v>
      </c>
      <c r="Z11" s="17">
        <f>IF(Gesamtüberblick!AG38="","",Gesamtüberblick!AG38)</f>
        <v>26.9</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1"/>
      <c r="X12" s="91"/>
      <c r="Y12" s="91"/>
      <c r="Z12" s="91"/>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9.0000000000000002E-6</v>
      </c>
      <c r="G4" s="17">
        <f>IF(Gesamtüberblick!G39="","",Gesamtüberblick!G39)</f>
        <v>5.3099999999999998E-7</v>
      </c>
      <c r="H4" s="17">
        <f>IF(Gesamtüberblick!H39="","",Gesamtüberblick!H39)</f>
        <v>1.8199999999999999E-7</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9.0100000000000001E-6</v>
      </c>
      <c r="Q4" s="17">
        <f>IF(Gesamtüberblick!Q39="","",Gesamtüberblick!Q39)</f>
        <v>8.2500000000000004E-7</v>
      </c>
      <c r="R4" s="17">
        <f>IF(Gesamtüberblick!R39="","",Gesamtüberblick!R39)</f>
        <v>8.4799999999999997E-7</v>
      </c>
      <c r="S4" s="17">
        <f>IF(Gesamtüberblick!S39="","",Gesamtüberblick!S39)</f>
        <v>1.8600000000000001E-8</v>
      </c>
      <c r="T4" s="17">
        <f>IF(Gesamtüberblick!U39="","",Gesamtüberblick!U39)</f>
        <v>0</v>
      </c>
      <c r="U4" s="17">
        <f>IF(Gesamtüberblick!V39="","",Gesamtüberblick!V39)</f>
        <v>-1.8500000000000001E-6</v>
      </c>
      <c r="V4" s="17">
        <f>IF(Gesamtüberblick!T39="","",Gesamtüberblick!T39)</f>
        <v>-1.8500000000000001E-6</v>
      </c>
      <c r="W4" s="17">
        <f>IF(Gesamtüberblick!$AD39="","",Gesamtüberblick!$AD39)</f>
        <v>9.713E-6</v>
      </c>
      <c r="X4" s="17">
        <f>IF(Gesamtüberblick!$AE39="","",Gesamtüberblick!$AE39)</f>
        <v>0</v>
      </c>
      <c r="Y4" s="17">
        <f>IF(Gesamtüberblick!AF39="","",Gesamtüberblick!AF39)</f>
        <v>1.0701599999999999E-5</v>
      </c>
      <c r="Z4" s="17">
        <f>IF(Gesamtüberblick!AG39="","",Gesamtüberblick!AG39)</f>
        <v>2.0414599999999999E-5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9.713E-6</v>
      </c>
      <c r="AI4" s="17">
        <f>IF(Gesamtüberblick!$AE39="","",Gesamtüberblick!$AE39)</f>
        <v>0</v>
      </c>
      <c r="AJ4" s="17">
        <f>IF(Gesamtüberblick!AH39="","",Gesamtüberblick!AH39)</f>
        <v>0</v>
      </c>
      <c r="AK4" s="17">
        <f>IF(Gesamtüberblick!AI39="","",Gesamtüberblick!AI39)</f>
        <v>9.713E-6</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11.8</v>
      </c>
      <c r="G5" s="17">
        <f>IF(Gesamtüberblick!G40="","",Gesamtüberblick!G40)</f>
        <v>0.10299999999999999</v>
      </c>
      <c r="H5" s="17">
        <f>IF(Gesamtüberblick!H40="","",Gesamtüberblick!H40)</f>
        <v>5.5900000000000004E-3</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3.7699999999999997E-2</v>
      </c>
      <c r="Q5" s="17">
        <f>IF(Gesamtüberblick!Q40="","",Gesamtüberblick!Q40)</f>
        <v>0.26800000000000002</v>
      </c>
      <c r="R5" s="17">
        <f>IF(Gesamtüberblick!R40="","",Gesamtüberblick!R40)</f>
        <v>5.2299999999999999E-2</v>
      </c>
      <c r="S5" s="17">
        <f>IF(Gesamtüberblick!S40="","",Gesamtüberblick!S40)</f>
        <v>2.7100000000000002E-3</v>
      </c>
      <c r="T5" s="17">
        <f>IF(Gesamtüberblick!U40="","",Gesamtüberblick!U40)</f>
        <v>0</v>
      </c>
      <c r="U5" s="17">
        <f>IF(Gesamtüberblick!V40="","",Gesamtüberblick!V40)</f>
        <v>-1.03</v>
      </c>
      <c r="V5" s="17">
        <f>IF(Gesamtüberblick!T40="","",Gesamtüberblick!T40)</f>
        <v>-1.03</v>
      </c>
      <c r="W5" s="17">
        <f>IF(Gesamtüberblick!$AD40="","",Gesamtüberblick!$AD40)</f>
        <v>11.90859</v>
      </c>
      <c r="X5" s="17">
        <f>IF(Gesamtüberblick!$AE40="","",Gesamtüberblick!$AE40)</f>
        <v>0</v>
      </c>
      <c r="Y5" s="17">
        <f>IF(Gesamtüberblick!AF40="","",Gesamtüberblick!AF40)</f>
        <v>0.36071000000000003</v>
      </c>
      <c r="Z5" s="17">
        <f>IF(Gesamtüberblick!AG40="","",Gesamtüberblick!AG40)</f>
        <v>12.269299999999999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11.90859</v>
      </c>
      <c r="AI5" s="17">
        <f>IF(Gesamtüberblick!$AE40="","",Gesamtüberblick!$AE40)</f>
        <v>0</v>
      </c>
      <c r="AJ5" s="17">
        <f>IF(Gesamtüberblick!AH40="","",Gesamtüberblick!AH40)</f>
        <v>0</v>
      </c>
      <c r="AK5" s="17">
        <f>IF(Gesamtüberblick!AI40="","",Gesamtüberblick!AI40)</f>
        <v>11.90859</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945</v>
      </c>
      <c r="G6" s="17">
        <f>IF(Gesamtüberblick!G41="","",Gesamtüberblick!G41)</f>
        <v>39.200000000000003</v>
      </c>
      <c r="H6" s="17">
        <f>IF(Gesamtüberblick!H41="","",Gesamtüberblick!H41)</f>
        <v>4.45</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38</v>
      </c>
      <c r="Q6" s="17">
        <f>IF(Gesamtüberblick!Q41="","",Gesamtüberblick!Q41)</f>
        <v>84</v>
      </c>
      <c r="R6" s="17">
        <f>IF(Gesamtüberblick!R41="","",Gesamtüberblick!R41)</f>
        <v>6.55</v>
      </c>
      <c r="S6" s="17">
        <f>IF(Gesamtüberblick!S41="","",Gesamtüberblick!S41)</f>
        <v>1.18</v>
      </c>
      <c r="T6" s="17">
        <f>IF(Gesamtüberblick!U41="","",Gesamtüberblick!U41)</f>
        <v>0</v>
      </c>
      <c r="U6" s="17">
        <f>IF(Gesamtüberblick!V41="","",Gesamtüberblick!V41)</f>
        <v>-1450</v>
      </c>
      <c r="V6" s="17">
        <f>IF(Gesamtüberblick!T41="","",Gesamtüberblick!T41)</f>
        <v>-1450</v>
      </c>
      <c r="W6" s="17">
        <f>IF(Gesamtüberblick!$AD41="","",Gesamtüberblick!$AD41)</f>
        <v>988.65000000000009</v>
      </c>
      <c r="X6" s="17">
        <f>IF(Gesamtüberblick!$AE41="","",Gesamtüberblick!$AE41)</f>
        <v>0</v>
      </c>
      <c r="Y6" s="17">
        <f>IF(Gesamtüberblick!AF41="","",Gesamtüberblick!AF41)</f>
        <v>129.73000000000002</v>
      </c>
      <c r="Z6" s="17">
        <f>IF(Gesamtüberblick!AG41="","",Gesamtüberblick!AG41)</f>
        <v>1118.3800000000001</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988.65000000000009</v>
      </c>
      <c r="AI6" s="17">
        <f>IF(Gesamtüberblick!$AE41="","",Gesamtüberblick!$AE41)</f>
        <v>0</v>
      </c>
      <c r="AJ6" s="17">
        <f>IF(Gesamtüberblick!AH41="","",Gesamtüberblick!AH41)</f>
        <v>0</v>
      </c>
      <c r="AK6" s="17">
        <f>IF(Gesamtüberblick!AI41="","",Gesamtüberblick!AI41)</f>
        <v>988.65000000000009</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4.5299999999999999E-7</v>
      </c>
      <c r="G7" s="17">
        <f>IF(Gesamtüberblick!G42="","",Gesamtüberblick!G42)</f>
        <v>2.3899999999999998E-9</v>
      </c>
      <c r="H7" s="17">
        <f>IF(Gesamtüberblick!H42="","",Gesamtüberblick!H42)</f>
        <v>3.2300000000000002E-10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1.86E-9</v>
      </c>
      <c r="Q7" s="17">
        <f>IF(Gesamtüberblick!Q42="","",Gesamtüberblick!Q42)</f>
        <v>4.9399999999999999E-9</v>
      </c>
      <c r="R7" s="17">
        <f>IF(Gesamtüberblick!R42="","",Gesamtüberblick!R42)</f>
        <v>1.33E-8</v>
      </c>
      <c r="S7" s="17">
        <f>IF(Gesamtüberblick!S42="","",Gesamtüberblick!S42)</f>
        <v>6.6200000000000001E-11</v>
      </c>
      <c r="T7" s="17">
        <f>IF(Gesamtüberblick!U42="","",Gesamtüberblick!U42)</f>
        <v>0</v>
      </c>
      <c r="U7" s="17">
        <f>IF(Gesamtüberblick!V42="","",Gesamtüberblick!V42)</f>
        <v>-5.3800000000000002E-6</v>
      </c>
      <c r="V7" s="17">
        <f>IF(Gesamtüberblick!T42="","",Gesamtüberblick!T42)</f>
        <v>-5.3800000000000002E-6</v>
      </c>
      <c r="W7" s="17">
        <f>IF(Gesamtüberblick!$AD42="","",Gesamtüberblick!$AD42)</f>
        <v>4.5571300000000003E-7</v>
      </c>
      <c r="X7" s="17">
        <f>IF(Gesamtüberblick!$AE42="","",Gesamtüberblick!$AE42)</f>
        <v>0</v>
      </c>
      <c r="Y7" s="17">
        <f>IF(Gesamtüberblick!AF42="","",Gesamtüberblick!AF42)</f>
        <v>2.0166200000000001E-8</v>
      </c>
      <c r="Z7" s="17">
        <f>IF(Gesamtüberblick!AG42="","",Gesamtüberblick!AG42)</f>
        <v>4.7587920000000001E-7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4.5571300000000003E-7</v>
      </c>
      <c r="AI7" s="17">
        <f>IF(Gesamtüberblick!$AE42="","",Gesamtüberblick!$AE42)</f>
        <v>0</v>
      </c>
      <c r="AJ7" s="17">
        <f>IF(Gesamtüberblick!AH42="","",Gesamtüberblick!AH42)</f>
        <v>0</v>
      </c>
      <c r="AK7" s="17">
        <f>IF(Gesamtüberblick!AI42="","",Gesamtüberblick!AI42)</f>
        <v>4.5571300000000003E-7</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1.9400000000000001E-6</v>
      </c>
      <c r="G8" s="17">
        <f>IF(Gesamtüberblick!G43="","",Gesamtüberblick!G43)</f>
        <v>5.8199999999999998E-8</v>
      </c>
      <c r="H8" s="17">
        <f>IF(Gesamtüberblick!H43="","",Gesamtüberblick!H43)</f>
        <v>1.8899999999999999E-9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1.29E-8</v>
      </c>
      <c r="Q8" s="17">
        <f>IF(Gesamtüberblick!Q43="","",Gesamtüberblick!Q43)</f>
        <v>1.1000000000000001E-7</v>
      </c>
      <c r="R8" s="17">
        <f>IF(Gesamtüberblick!R43="","",Gesamtüberblick!R43)</f>
        <v>7.1399999999999997E-9</v>
      </c>
      <c r="S8" s="17">
        <f>IF(Gesamtüberblick!S43="","",Gesamtüberblick!S43)</f>
        <v>5.09E-10</v>
      </c>
      <c r="T8" s="17">
        <f>IF(Gesamtüberblick!U43="","",Gesamtüberblick!U43)</f>
        <v>0</v>
      </c>
      <c r="U8" s="17">
        <f>IF(Gesamtüberblick!V43="","",Gesamtüberblick!V43)</f>
        <v>-2.29E-7</v>
      </c>
      <c r="V8" s="17">
        <f>IF(Gesamtüberblick!T43="","",Gesamtüberblick!T43)</f>
        <v>-2.29E-7</v>
      </c>
      <c r="W8" s="17">
        <f>IF(Gesamtüberblick!$AD43="","",Gesamtüberblick!$AD43)</f>
        <v>2.0000900000000003E-6</v>
      </c>
      <c r="X8" s="17">
        <f>IF(Gesamtüberblick!$AE43="","",Gesamtüberblick!$AE43)</f>
        <v>0</v>
      </c>
      <c r="Y8" s="17">
        <f>IF(Gesamtüberblick!AF43="","",Gesamtüberblick!AF43)</f>
        <v>1.3054899999999999E-7</v>
      </c>
      <c r="Z8" s="17">
        <f>IF(Gesamtüberblick!AG43="","",Gesamtüberblick!AG43)</f>
        <v>2.1306390000000004E-6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2.0000900000000003E-6</v>
      </c>
      <c r="AI8" s="17">
        <f>IF(Gesamtüberblick!$AE43="","",Gesamtüberblick!$AE43)</f>
        <v>0</v>
      </c>
      <c r="AJ8" s="17">
        <f>IF(Gesamtüberblick!AH43="","",Gesamtüberblick!AH43)</f>
        <v>0</v>
      </c>
      <c r="AK8" s="17">
        <f>IF(Gesamtüberblick!AI43="","",Gesamtüberblick!AI43)</f>
        <v>2.0000900000000003E-6</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739</v>
      </c>
      <c r="G9" s="17">
        <f>IF(Gesamtüberblick!G44="","",Gesamtüberblick!G44)</f>
        <v>82.7</v>
      </c>
      <c r="H9" s="17">
        <f>IF(Gesamtüberblick!H44="","",Gesamtüberblick!H44)</f>
        <v>2.08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5.36</v>
      </c>
      <c r="Q9" s="17">
        <f>IF(Gesamtüberblick!Q44="","",Gesamtüberblick!Q44)</f>
        <v>85.1</v>
      </c>
      <c r="R9" s="17">
        <f>IF(Gesamtüberblick!R44="","",Gesamtüberblick!R44)</f>
        <v>4.07</v>
      </c>
      <c r="S9" s="17">
        <f>IF(Gesamtüberblick!S44="","",Gesamtüberblick!S44)</f>
        <v>5.98</v>
      </c>
      <c r="T9" s="17">
        <f>IF(Gesamtüberblick!U44="","",Gesamtüberblick!U44)</f>
        <v>0</v>
      </c>
      <c r="U9" s="17">
        <f>IF(Gesamtüberblick!V44="","",Gesamtüberblick!V44)</f>
        <v>-162</v>
      </c>
      <c r="V9" s="17">
        <f>IF(Gesamtüberblick!T44="","",Gesamtüberblick!T44)</f>
        <v>-162</v>
      </c>
      <c r="W9" s="17">
        <f>IF(Gesamtüberblick!$AD44="","",Gesamtüberblick!$AD44)</f>
        <v>823.78000000000009</v>
      </c>
      <c r="X9" s="17">
        <f>IF(Gesamtüberblick!$AE44="","",Gesamtüberblick!$AE44)</f>
        <v>0</v>
      </c>
      <c r="Y9" s="17">
        <f>IF(Gesamtüberblick!AF44="","",Gesamtüberblick!AF44)</f>
        <v>100.51</v>
      </c>
      <c r="Z9" s="17">
        <f>IF(Gesamtüberblick!AG44="","",Gesamtüberblick!AG44)</f>
        <v>924.29000000000008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823.78000000000009</v>
      </c>
      <c r="AI9" s="17">
        <f>IF(Gesamtüberblick!$AE44="","",Gesamtüberblick!$AE44)</f>
        <v>0</v>
      </c>
      <c r="AJ9" s="17">
        <f>IF(Gesamtüberblick!AH44="","",Gesamtüberblick!AH44)</f>
        <v>0</v>
      </c>
      <c r="AK9" s="17">
        <f>IF(Gesamtüberblick!AI44="","",Gesamtüberblick!AI44)</f>
        <v>823.78000000000009</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2025-03-18T15:33:11Z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